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Texte\L-Z\Lernfähigkeit\V10\"/>
    </mc:Choice>
  </mc:AlternateContent>
  <xr:revisionPtr revIDLastSave="0" documentId="13_ncr:1_{A7DB0398-DCA3-4516-A0B7-91C90854A1DD}" xr6:coauthVersionLast="37" xr6:coauthVersionMax="37" xr10:uidLastSave="{00000000-0000-0000-0000-000000000000}"/>
  <bookViews>
    <workbookView xWindow="240" yWindow="30" windowWidth="11535" windowHeight="6495" xr2:uid="{00000000-000D-0000-FFFF-FFFF00000000}"/>
  </bookViews>
  <sheets>
    <sheet name="Rohwerte" sheetId="2" r:id="rId1"/>
    <sheet name="Scores" sheetId="1" r:id="rId2"/>
    <sheet name="Lernprofil" sheetId="5" r:id="rId3"/>
    <sheet name="Mittelwerte" sheetId="4" r:id="rId4"/>
  </sheets>
  <calcPr calcId="179021"/>
</workbook>
</file>

<file path=xl/calcChain.xml><?xml version="1.0" encoding="utf-8"?>
<calcChain xmlns="http://schemas.openxmlformats.org/spreadsheetml/2006/main">
  <c r="R3" i="1" l="1"/>
  <c r="R4" i="1"/>
  <c r="R5" i="1"/>
  <c r="R6" i="1"/>
  <c r="R2" i="1"/>
  <c r="P3" i="1"/>
  <c r="P4" i="1"/>
  <c r="P5" i="1"/>
  <c r="P6" i="1"/>
  <c r="P2" i="1"/>
  <c r="N3" i="1"/>
  <c r="N4" i="1"/>
  <c r="N5" i="1"/>
  <c r="N6" i="1"/>
  <c r="N2" i="1"/>
  <c r="L3" i="1"/>
  <c r="L4" i="1"/>
  <c r="L5" i="1"/>
  <c r="L6" i="1"/>
  <c r="L2" i="1"/>
  <c r="J3" i="1"/>
  <c r="J4" i="1"/>
  <c r="J5" i="1"/>
  <c r="J6" i="1"/>
  <c r="J7" i="1"/>
  <c r="J8" i="1"/>
  <c r="J9" i="1"/>
  <c r="J10" i="1"/>
  <c r="J2" i="1"/>
  <c r="H3" i="1"/>
  <c r="H4" i="1"/>
  <c r="H5" i="1"/>
  <c r="H6" i="1"/>
  <c r="H7" i="1"/>
  <c r="H8" i="1"/>
  <c r="H9" i="1"/>
  <c r="H10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" i="1"/>
  <c r="D3" i="1"/>
  <c r="D4" i="1"/>
  <c r="D5" i="1"/>
  <c r="D6" i="1"/>
  <c r="D2" i="1"/>
  <c r="B3" i="1"/>
  <c r="B4" i="1"/>
  <c r="B5" i="1"/>
  <c r="B6" i="1"/>
  <c r="B7" i="1"/>
  <c r="B2" i="1"/>
  <c r="T3" i="1" l="1"/>
  <c r="T4" i="1"/>
  <c r="T5" i="1"/>
  <c r="T6" i="1"/>
  <c r="T7" i="1"/>
  <c r="T8" i="1"/>
  <c r="T9" i="1"/>
  <c r="T10" i="1"/>
  <c r="T11" i="1"/>
  <c r="W2" i="1" l="1"/>
  <c r="T2" i="1"/>
  <c r="T12" i="1" s="1"/>
  <c r="W11" i="1" s="1"/>
  <c r="P7" i="1" l="1"/>
  <c r="R7" i="1"/>
  <c r="H11" i="1"/>
  <c r="W6" i="1" s="1"/>
  <c r="B8" i="1"/>
  <c r="W3" i="1" s="1"/>
  <c r="L7" i="1" l="1"/>
  <c r="N7" i="1"/>
  <c r="W9" i="1" s="1"/>
  <c r="D7" i="1"/>
  <c r="W4" i="1" s="1"/>
  <c r="J11" i="1"/>
  <c r="W7" i="1" s="1"/>
  <c r="F19" i="1"/>
  <c r="W5" i="1" s="1"/>
  <c r="W8" i="1" l="1"/>
  <c r="N9" i="1"/>
  <c r="W10" i="1" s="1"/>
  <c r="W12" i="1"/>
  <c r="W14" i="1" s="1"/>
</calcChain>
</file>

<file path=xl/sharedStrings.xml><?xml version="1.0" encoding="utf-8"?>
<sst xmlns="http://schemas.openxmlformats.org/spreadsheetml/2006/main" count="174" uniqueCount="56">
  <si>
    <t>Volition</t>
  </si>
  <si>
    <t>Summe</t>
  </si>
  <si>
    <t>kogn.Lernstr.</t>
  </si>
  <si>
    <t>Ressourcen</t>
  </si>
  <si>
    <t>HE</t>
  </si>
  <si>
    <t>FM</t>
  </si>
  <si>
    <t>kogn.Str.</t>
  </si>
  <si>
    <t>Ressourc</t>
  </si>
  <si>
    <t>Score</t>
  </si>
  <si>
    <t>LQ</t>
  </si>
  <si>
    <t>Item</t>
  </si>
  <si>
    <t>Neugier</t>
  </si>
  <si>
    <t>Meta-Strategien</t>
  </si>
  <si>
    <t>Metastr.</t>
  </si>
  <si>
    <t>Alter</t>
  </si>
  <si>
    <t>Geschlecht</t>
  </si>
  <si>
    <t>Konstrukt</t>
  </si>
  <si>
    <t>Meta-Str.</t>
  </si>
  <si>
    <t>Email</t>
  </si>
  <si>
    <t>Altersgruppen</t>
  </si>
  <si>
    <t>Metastrategien</t>
  </si>
  <si>
    <t>Erfolgshoffnung</t>
  </si>
  <si>
    <t>Misserfolgsangst</t>
  </si>
  <si>
    <t>Leistungsmotiv</t>
  </si>
  <si>
    <t>Lernfähigkeit</t>
  </si>
  <si>
    <t>unter 16</t>
  </si>
  <si>
    <t>Mittelwert</t>
  </si>
  <si>
    <t>Std.-Abweichung</t>
  </si>
  <si>
    <t>N</t>
  </si>
  <si>
    <t>16 - 21</t>
  </si>
  <si>
    <t>22 - 26</t>
  </si>
  <si>
    <t>27 - 33</t>
  </si>
  <si>
    <t>34 - 40</t>
  </si>
  <si>
    <t>über 40</t>
  </si>
  <si>
    <t>Insgesamt</t>
  </si>
  <si>
    <t>Mittelwerte</t>
  </si>
  <si>
    <t>kogn. Str.</t>
  </si>
  <si>
    <t>IM</t>
  </si>
  <si>
    <t>EM</t>
  </si>
  <si>
    <t>SE</t>
  </si>
  <si>
    <t>Schule</t>
  </si>
  <si>
    <t>LM</t>
  </si>
  <si>
    <t>hier FB-Antworten eingeben</t>
  </si>
  <si>
    <t xml:space="preserve">Hier links geben Sie bitte die Rohdaten des Fragebogens ein. </t>
  </si>
  <si>
    <t>Erläuterungen</t>
  </si>
  <si>
    <t>Auf dem Blatt "Lernprofil" finden Sie die grafische Auswertung der relevanten Faktoren Volition, kognitive Lernstrategien, Lernressourcen sowie Erfolgs- und Misserfolgsorientierung und den Gesamt-Lernquotienten LQ.</t>
  </si>
  <si>
    <t>Auf dem Blatt "Mittelwerte" befinden sich die für die Normierung benötigten deskriptiven Daten, die nicht geändert werden können.</t>
  </si>
  <si>
    <t>Das Blatt "Scores" zeigt die Summenwerte der Teilkonstrukte an und wird automatisch berechnet. Dort finden Sie rechts bereist die (alters-)normierten Werte aller Konstrukte. Normiert wird auf 100 ± 10*z, d.h. es wird ein Mittelwert von 100 mit einer Standardabweichung von 10 Punkten bestimmt, so dass ein Bereich zwischen 90 und 110 als "normal" gilt.</t>
  </si>
  <si>
    <t>m=1  w=2</t>
  </si>
  <si>
    <t>intr. Mot.</t>
  </si>
  <si>
    <t>extr. Mot.</t>
  </si>
  <si>
    <t>soz. Erwünschtheit</t>
  </si>
  <si>
    <t>Auswertung</t>
  </si>
  <si>
    <t>kogn. Lernstrategien</t>
  </si>
  <si>
    <t>soziale Erwünschtheit</t>
  </si>
  <si>
    <t>"gar nicht" = 1  bis  "Immer" =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</si>
</sst>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indexed="60"/>
      <name val="Arial Bold"/>
    </font>
    <font>
      <sz val="9"/>
      <color indexed="6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indexed="16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 wrapText="1"/>
    </xf>
    <xf numFmtId="1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7" borderId="11" xfId="0" applyFont="1" applyFill="1" applyBorder="1" applyAlignment="1">
      <alignment horizontal="left" vertical="top" wrapText="1"/>
    </xf>
    <xf numFmtId="0" fontId="5" fillId="7" borderId="12" xfId="0" applyFont="1" applyFill="1" applyBorder="1" applyAlignment="1">
      <alignment horizontal="left" vertical="top" wrapText="1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0" fillId="8" borderId="0" xfId="0" applyFill="1"/>
    <xf numFmtId="0" fontId="0" fillId="9" borderId="0" xfId="0" applyFill="1"/>
    <xf numFmtId="0" fontId="0" fillId="6" borderId="0" xfId="0" applyFill="1"/>
    <xf numFmtId="0" fontId="0" fillId="11" borderId="0" xfId="0" applyFill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3" xfId="0" applyFill="1" applyBorder="1"/>
    <xf numFmtId="0" fontId="0" fillId="12" borderId="0" xfId="0" applyFill="1"/>
    <xf numFmtId="0" fontId="0" fillId="6" borderId="3" xfId="0" applyFill="1" applyBorder="1"/>
    <xf numFmtId="0" fontId="0" fillId="9" borderId="3" xfId="0" applyFill="1" applyBorder="1"/>
    <xf numFmtId="0" fontId="0" fillId="8" borderId="3" xfId="0" applyFill="1" applyBorder="1"/>
    <xf numFmtId="0" fontId="0" fillId="12" borderId="15" xfId="0" applyFill="1" applyBorder="1"/>
    <xf numFmtId="0" fontId="0" fillId="11" borderId="4" xfId="0" applyFill="1" applyBorder="1"/>
    <xf numFmtId="0" fontId="0" fillId="16" borderId="16" xfId="0" applyFill="1" applyBorder="1"/>
    <xf numFmtId="0" fontId="0" fillId="16" borderId="0" xfId="0" applyFill="1" applyBorder="1"/>
    <xf numFmtId="0" fontId="0" fillId="16" borderId="15" xfId="0" applyFill="1" applyBorder="1"/>
    <xf numFmtId="0" fontId="1" fillId="16" borderId="1" xfId="0" applyFont="1" applyFill="1" applyBorder="1" applyAlignment="1">
      <alignment horizontal="center"/>
    </xf>
    <xf numFmtId="0" fontId="0" fillId="17" borderId="0" xfId="0" applyFill="1" applyAlignment="1">
      <alignment horizontal="center"/>
    </xf>
    <xf numFmtId="1" fontId="0" fillId="17" borderId="0" xfId="0" applyNumberFormat="1" applyFill="1" applyAlignment="1">
      <alignment horizontal="center"/>
    </xf>
    <xf numFmtId="0" fontId="1" fillId="16" borderId="17" xfId="0" applyFont="1" applyFill="1" applyBorder="1" applyAlignment="1">
      <alignment horizontal="center"/>
    </xf>
    <xf numFmtId="1" fontId="0" fillId="16" borderId="18" xfId="0" applyNumberForma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7" fillId="18" borderId="1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1"/>
    <xf numFmtId="0" fontId="6" fillId="0" borderId="0" xfId="1" applyFont="1"/>
    <xf numFmtId="1" fontId="3" fillId="0" borderId="3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 vertical="center"/>
    </xf>
    <xf numFmtId="1" fontId="8" fillId="16" borderId="1" xfId="0" applyNumberFormat="1" applyFont="1" applyFill="1" applyBorder="1" applyAlignment="1">
      <alignment horizontal="center" vertical="center"/>
    </xf>
    <xf numFmtId="1" fontId="9" fillId="7" borderId="13" xfId="0" applyNumberFormat="1" applyFont="1" applyFill="1" applyBorder="1" applyAlignment="1">
      <alignment horizontal="left" vertical="top" wrapText="1"/>
    </xf>
    <xf numFmtId="1" fontId="3" fillId="0" borderId="0" xfId="0" applyNumberFormat="1" applyFont="1"/>
    <xf numFmtId="0" fontId="3" fillId="8" borderId="19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20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20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2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top" wrapText="1"/>
    </xf>
    <xf numFmtId="0" fontId="1" fillId="0" borderId="0" xfId="0" applyFont="1"/>
    <xf numFmtId="0" fontId="11" fillId="0" borderId="0" xfId="0" applyFont="1" applyAlignment="1">
      <alignment vertical="top" wrapText="1"/>
    </xf>
    <xf numFmtId="0" fontId="3" fillId="13" borderId="0" xfId="0" applyFont="1" applyFill="1"/>
    <xf numFmtId="0" fontId="3" fillId="14" borderId="0" xfId="0" applyFont="1" applyFill="1"/>
    <xf numFmtId="0" fontId="3" fillId="6" borderId="0" xfId="0" applyFont="1" applyFill="1"/>
    <xf numFmtId="0" fontId="3" fillId="15" borderId="0" xfId="0" applyFont="1" applyFill="1"/>
    <xf numFmtId="0" fontId="3" fillId="0" borderId="0" xfId="0" applyFont="1"/>
    <xf numFmtId="0" fontId="6" fillId="16" borderId="0" xfId="0" applyFont="1" applyFill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13" fillId="0" borderId="21" xfId="0" applyNumberFormat="1" applyFont="1" applyBorder="1" applyAlignment="1">
      <alignment horizontal="right" vertical="top"/>
    </xf>
    <xf numFmtId="2" fontId="13" fillId="0" borderId="0" xfId="0" applyNumberFormat="1" applyFont="1" applyBorder="1" applyAlignment="1">
      <alignment horizontal="right" vertical="top"/>
    </xf>
    <xf numFmtId="1" fontId="13" fillId="0" borderId="0" xfId="0" applyNumberFormat="1" applyFont="1" applyBorder="1" applyAlignment="1">
      <alignment horizontal="right" vertical="top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2" fillId="16" borderId="0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left" vertical="top" wrapText="1"/>
    </xf>
    <xf numFmtId="0" fontId="5" fillId="7" borderId="12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left" vertical="top" wrapText="1"/>
    </xf>
  </cellXfs>
  <cellStyles count="2">
    <cellStyle name="Standard" xfId="0" builtinId="0"/>
    <cellStyle name="Standard 2" xfId="1" xr:uid="{D65F8422-4898-4B7E-9082-35D5C6B6D3DD}"/>
  </cellStyles>
  <dxfs count="2">
    <dxf>
      <fill>
        <patternFill>
          <bgColor rgb="FFFDA49D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DA49D"/>
      <color rgb="FFFF6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Lernprofil</a:t>
            </a:r>
          </a:p>
        </c:rich>
      </c:tx>
      <c:layout>
        <c:manualLayout>
          <c:xMode val="edge"/>
          <c:yMode val="edge"/>
          <c:x val="0.45554445554445555"/>
          <c:y val="3.0232558139534883E-2"/>
        </c:manualLayout>
      </c:layout>
      <c:overlay val="0"/>
      <c:spPr>
        <a:noFill/>
        <a:ln w="25400">
          <a:noFill/>
        </a:ln>
      </c:spPr>
    </c:title>
    <c:autoTitleDeleted val="0"/>
    <c:view3D>
      <c:rotX val="10"/>
      <c:rotY val="0"/>
      <c:rAngAx val="0"/>
    </c:view3D>
    <c:floor>
      <c:thickness val="0"/>
    </c:floor>
    <c:sideWall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c:spPr>
    </c:sideWall>
    <c:backWall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c:spPr>
    </c:backWall>
    <c:plotArea>
      <c:layout>
        <c:manualLayout>
          <c:layoutTarget val="inner"/>
          <c:xMode val="edge"/>
          <c:yMode val="edge"/>
          <c:x val="5.1948051948051951E-2"/>
          <c:y val="0.14186062620438114"/>
          <c:w val="0.79720279720279719"/>
          <c:h val="0.70697754698576831"/>
        </c:manualLayout>
      </c:layout>
      <c:bar3DChart>
        <c:barDir val="bar"/>
        <c:grouping val="clustered"/>
        <c:varyColors val="0"/>
        <c:ser>
          <c:idx val="1"/>
          <c:order val="0"/>
          <c:tx>
            <c:strRef>
              <c:f>Scores!$V$4</c:f>
              <c:strCache>
                <c:ptCount val="1"/>
                <c:pt idx="0">
                  <c:v>Volition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Scores!$W$5</c:f>
              <c:numCache>
                <c:formatCode>0</c:formatCode>
                <c:ptCount val="1"/>
                <c:pt idx="0">
                  <c:v>40.909550162982136</c:v>
                </c:pt>
              </c:numCache>
            </c:numRef>
          </c:cat>
          <c:val>
            <c:numRef>
              <c:f>Scores!$W$4</c:f>
              <c:numCache>
                <c:formatCode>0</c:formatCode>
                <c:ptCount val="1"/>
                <c:pt idx="0">
                  <c:v>35.96654665199442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5A-475B-89A0-8D1B7803D485}"/>
            </c:ext>
          </c:extLst>
        </c:ser>
        <c:ser>
          <c:idx val="2"/>
          <c:order val="1"/>
          <c:tx>
            <c:strRef>
              <c:f>Scores!$V$5</c:f>
              <c:strCache>
                <c:ptCount val="1"/>
                <c:pt idx="0">
                  <c:v>kogn.Str.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Scores!$W$5</c:f>
              <c:numCache>
                <c:formatCode>0</c:formatCode>
                <c:ptCount val="1"/>
                <c:pt idx="0">
                  <c:v>40.909550162982136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5A-475B-89A0-8D1B7803D485}"/>
            </c:ext>
          </c:extLst>
        </c:ser>
        <c:ser>
          <c:idx val="4"/>
          <c:order val="2"/>
          <c:tx>
            <c:strRef>
              <c:f>Scores!$V$7</c:f>
              <c:strCache>
                <c:ptCount val="1"/>
                <c:pt idx="0">
                  <c:v>Ressourc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Scores!$W$7</c:f>
              <c:numCache>
                <c:formatCode>0</c:formatCode>
                <c:ptCount val="1"/>
                <c:pt idx="0">
                  <c:v>43.013033008669048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5A-475B-89A0-8D1B7803D485}"/>
            </c:ext>
          </c:extLst>
        </c:ser>
        <c:ser>
          <c:idx val="5"/>
          <c:order val="3"/>
          <c:tx>
            <c:strRef>
              <c:f>Scores!$V$8</c:f>
              <c:strCache>
                <c:ptCount val="1"/>
                <c:pt idx="0">
                  <c:v>HE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Scores!$W$8</c:f>
              <c:numCache>
                <c:formatCode>0</c:formatCode>
                <c:ptCount val="1"/>
                <c:pt idx="0">
                  <c:v>50.462109790285687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5A-475B-89A0-8D1B7803D485}"/>
            </c:ext>
          </c:extLst>
        </c:ser>
        <c:ser>
          <c:idx val="6"/>
          <c:order val="4"/>
          <c:tx>
            <c:strRef>
              <c:f>Scores!$V$9</c:f>
              <c:strCache>
                <c:ptCount val="1"/>
                <c:pt idx="0">
                  <c:v>FM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Scores!$W$9</c:f>
              <c:numCache>
                <c:formatCode>0</c:formatCode>
                <c:ptCount val="1"/>
                <c:pt idx="0">
                  <c:v>66.360938317053126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5A-475B-89A0-8D1B7803D485}"/>
            </c:ext>
          </c:extLst>
        </c:ser>
        <c:ser>
          <c:idx val="7"/>
          <c:order val="5"/>
          <c:tx>
            <c:strRef>
              <c:f>Scores!$V$14</c:f>
              <c:strCache>
                <c:ptCount val="1"/>
                <c:pt idx="0">
                  <c:v>LQ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0"/>
                    <a:lumOff val="100000"/>
                  </a:schemeClr>
                </a:gs>
                <a:gs pos="35000">
                  <a:schemeClr val="accent4">
                    <a:lumMod val="0"/>
                    <a:lumOff val="100000"/>
                  </a:schemeClr>
                </a:gs>
                <a:gs pos="100000">
                  <a:schemeClr val="accent4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Scores!$W$14</c:f>
              <c:numCache>
                <c:formatCode>0</c:formatCode>
                <c:ptCount val="1"/>
                <c:pt idx="0">
                  <c:v>37.517661957644215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5A-475B-89A0-8D1B7803D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box"/>
        <c:axId val="354640192"/>
        <c:axId val="354632576"/>
        <c:axId val="0"/>
      </c:bar3DChart>
      <c:catAx>
        <c:axId val="354640192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low"/>
        <c:crossAx val="354632576"/>
        <c:crossesAt val="100"/>
        <c:auto val="1"/>
        <c:lblAlgn val="ctr"/>
        <c:lblOffset val="100"/>
        <c:noMultiLvlLbl val="0"/>
      </c:catAx>
      <c:valAx>
        <c:axId val="354632576"/>
        <c:scaling>
          <c:orientation val="minMax"/>
          <c:max val="130"/>
          <c:min val="6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Standardwert</a:t>
                </a:r>
              </a:p>
            </c:rich>
          </c:tx>
          <c:layout>
            <c:manualLayout>
              <c:xMode val="edge"/>
              <c:yMode val="edge"/>
              <c:x val="0.40659340659340659"/>
              <c:y val="0.934884697552340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4640192"/>
        <c:crosses val="autoZero"/>
        <c:crossBetween val="between"/>
        <c:majorUnit val="10"/>
        <c:minorUnit val="10"/>
      </c:valAx>
    </c:plotArea>
    <c:legend>
      <c:legendPos val="r"/>
      <c:layout>
        <c:manualLayout>
          <c:xMode val="edge"/>
          <c:yMode val="edge"/>
          <c:x val="0.83884328704721967"/>
          <c:y val="0.14564023683086125"/>
          <c:w val="0.10156639637922353"/>
          <c:h val="0.70504498565586282"/>
        </c:manualLayout>
      </c:layout>
      <c:overlay val="0"/>
      <c:spPr>
        <a:solidFill>
          <a:srgbClr val="CCCC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323850</xdr:colOff>
      <xdr:row>25</xdr:row>
      <xdr:rowOff>9525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3A67678-8897-448F-AFD5-BA2227AD45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171450</xdr:colOff>
      <xdr:row>25</xdr:row>
      <xdr:rowOff>104775</xdr:rowOff>
    </xdr:from>
    <xdr:ext cx="1781175" cy="10001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6F3B048-D420-4763-9EC3-234B1AE3893F}"/>
            </a:ext>
          </a:extLst>
        </xdr:cNvPr>
        <xdr:cNvSpPr txBox="1">
          <a:spLocks noChangeArrowheads="1"/>
        </xdr:cNvSpPr>
      </xdr:nvSpPr>
      <xdr:spPr bwMode="auto">
        <a:xfrm>
          <a:off x="171450" y="4191000"/>
          <a:ext cx="17811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0" rIns="90000" bIns="46800" anchor="t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Volition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beschreibt eine motivationsunabhängige Willenskraft, insbesondere bei der Überwindung von Hindernissen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oneCellAnchor>
  <xdr:oneCellAnchor>
    <xdr:from>
      <xdr:col>2</xdr:col>
      <xdr:colOff>533400</xdr:colOff>
      <xdr:row>25</xdr:row>
      <xdr:rowOff>85725</xdr:rowOff>
    </xdr:from>
    <xdr:ext cx="2466975" cy="10382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3E71ED0-2990-4024-8CC8-E7CD659F74A8}"/>
            </a:ext>
          </a:extLst>
        </xdr:cNvPr>
        <xdr:cNvSpPr txBox="1">
          <a:spLocks noChangeArrowheads="1"/>
        </xdr:cNvSpPr>
      </xdr:nvSpPr>
      <xdr:spPr bwMode="auto">
        <a:xfrm>
          <a:off x="2057400" y="4171950"/>
          <a:ext cx="24669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200"/>
            </a:lnSpc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Kognitive Lernstrategien 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sind Organisation (Strukturierung des Lernstoffes), Elaboration (Bezüge zum bestehenden Wissen herstellen) und Wiederholung (als Lernstrategie)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oneCellAnchor>
  <xdr:twoCellAnchor>
    <xdr:from>
      <xdr:col>5</xdr:col>
      <xdr:colOff>695325</xdr:colOff>
      <xdr:row>25</xdr:row>
      <xdr:rowOff>0</xdr:rowOff>
    </xdr:from>
    <xdr:to>
      <xdr:col>8</xdr:col>
      <xdr:colOff>723900</xdr:colOff>
      <xdr:row>34</xdr:row>
      <xdr:rowOff>19050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B2ABF7A-C663-4730-9477-99250C02EDD8}"/>
            </a:ext>
          </a:extLst>
        </xdr:cNvPr>
        <xdr:cNvSpPr txBox="1">
          <a:spLocks noChangeArrowheads="1"/>
        </xdr:cNvSpPr>
      </xdr:nvSpPr>
      <xdr:spPr bwMode="auto">
        <a:xfrm>
          <a:off x="4505325" y="4086225"/>
          <a:ext cx="23145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Ressourcen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sind Konzentrationsfähigkeit, Anstrengungsbereitschaft, Zeit-management und hilfreiche Gestaltung des Arbeitsplatzes sowie Organisation der nötigen Materialien</a:t>
          </a:r>
        </a:p>
        <a:p>
          <a:pPr algn="ctr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oneCellAnchor>
    <xdr:from>
      <xdr:col>9</xdr:col>
      <xdr:colOff>47625</xdr:colOff>
      <xdr:row>24</xdr:row>
      <xdr:rowOff>133349</xdr:rowOff>
    </xdr:from>
    <xdr:ext cx="2209800" cy="145732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700DEF2C-3C14-4575-9CF7-EE9F73C3C9C6}"/>
            </a:ext>
          </a:extLst>
        </xdr:cNvPr>
        <xdr:cNvSpPr txBox="1">
          <a:spLocks noChangeArrowheads="1"/>
        </xdr:cNvSpPr>
      </xdr:nvSpPr>
      <xdr:spPr bwMode="auto">
        <a:xfrm>
          <a:off x="6905625" y="4057649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Erfolgs- und Misserfolgsmotiv sind Komponenten der </a:t>
          </a:r>
          <a:r>
            <a:rPr lang="de-DE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Leistungsmotivation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und beschreiben die positiven oder negativen Erwartungen, mit denen man neue Probleme angeht.</a:t>
          </a:r>
        </a:p>
        <a:p>
          <a:pPr algn="ctr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oneCellAnchor>
  <xdr:twoCellAnchor>
    <xdr:from>
      <xdr:col>0</xdr:col>
      <xdr:colOff>85725</xdr:colOff>
      <xdr:row>37</xdr:row>
      <xdr:rowOff>9525</xdr:rowOff>
    </xdr:from>
    <xdr:to>
      <xdr:col>13</xdr:col>
      <xdr:colOff>228600</xdr:colOff>
      <xdr:row>42</xdr:row>
      <xdr:rowOff>104775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739D26C-201D-48DF-9BAD-280D2CBA1055}"/>
            </a:ext>
          </a:extLst>
        </xdr:cNvPr>
        <xdr:cNvSpPr txBox="1">
          <a:spLocks noChangeArrowheads="1"/>
        </xdr:cNvSpPr>
      </xdr:nvSpPr>
      <xdr:spPr bwMode="auto">
        <a:xfrm>
          <a:off x="85725" y="6000750"/>
          <a:ext cx="10048875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+mn-lt"/>
            </a:rPr>
            <a:t>Alle Komponenten zusammen ergeben den Lernfähigkeitsquotienten LQ. Der Bereich zwischen 90 und 110 ist der "Normalbereich". 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+mn-lt"/>
            </a:rPr>
            <a:t>Da Lernen lernbar ist, handelt es sich um eine momentane Beurteilung, bei der alle Faktoren veränderbar sind.</a:t>
          </a:r>
        </a:p>
        <a:p>
          <a:pPr algn="ctr" rtl="0">
            <a:lnSpc>
              <a:spcPts val="1500"/>
            </a:lnSpc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+mn-lt"/>
            </a:rPr>
            <a:t>Basiert auf dem Buch „Das multidimensionale Lernprofil“ von C. Paulus, erschienen im Peter Lang Verlag. ISBN 3-631-35106-2</a:t>
          </a:r>
        </a:p>
      </xdr:txBody>
    </xdr:sp>
    <xdr:clientData/>
  </xdr:twoCellAnchor>
  <xdr:twoCellAnchor>
    <xdr:from>
      <xdr:col>10</xdr:col>
      <xdr:colOff>428625</xdr:colOff>
      <xdr:row>33</xdr:row>
      <xdr:rowOff>57151</xdr:rowOff>
    </xdr:from>
    <xdr:to>
      <xdr:col>10</xdr:col>
      <xdr:colOff>428625</xdr:colOff>
      <xdr:row>36</xdr:row>
      <xdr:rowOff>123826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D3E8F326-13D0-4CCE-9DB4-0E957DB3005C}"/>
            </a:ext>
          </a:extLst>
        </xdr:cNvPr>
        <xdr:cNvSpPr>
          <a:spLocks noChangeShapeType="1"/>
        </xdr:cNvSpPr>
      </xdr:nvSpPr>
      <xdr:spPr bwMode="auto">
        <a:xfrm flipH="1">
          <a:off x="8048625" y="5438776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200024</xdr:colOff>
      <xdr:row>21</xdr:row>
      <xdr:rowOff>114300</xdr:rowOff>
    </xdr:from>
    <xdr:to>
      <xdr:col>8</xdr:col>
      <xdr:colOff>266699</xdr:colOff>
      <xdr:row>22</xdr:row>
      <xdr:rowOff>38100</xdr:rowOff>
    </xdr:to>
    <xdr:sp macro="" textlink="">
      <xdr:nvSpPr>
        <xdr:cNvPr id="12" name="Rectangle 6">
          <a:extLst>
            <a:ext uri="{FF2B5EF4-FFF2-40B4-BE49-F238E27FC236}">
              <a16:creationId xmlns:a16="http://schemas.microsoft.com/office/drawing/2014/main" id="{1EB18B34-6798-4654-8CFF-B5DECE10C053}"/>
            </a:ext>
          </a:extLst>
        </xdr:cNvPr>
        <xdr:cNvSpPr>
          <a:spLocks noChangeArrowheads="1"/>
        </xdr:cNvSpPr>
      </xdr:nvSpPr>
      <xdr:spPr bwMode="auto">
        <a:xfrm>
          <a:off x="4010024" y="3552825"/>
          <a:ext cx="2352675" cy="85725"/>
        </a:xfrm>
        <a:prstGeom prst="rect">
          <a:avLst/>
        </a:prstGeom>
        <a:solidFill>
          <a:srgbClr val="0000FF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361950</xdr:colOff>
      <xdr:row>33</xdr:row>
      <xdr:rowOff>57151</xdr:rowOff>
    </xdr:from>
    <xdr:to>
      <xdr:col>7</xdr:col>
      <xdr:colOff>361950</xdr:colOff>
      <xdr:row>36</xdr:row>
      <xdr:rowOff>123826</xdr:rowOff>
    </xdr:to>
    <xdr:sp macro="" textlink="">
      <xdr:nvSpPr>
        <xdr:cNvPr id="13" name="Line 11">
          <a:extLst>
            <a:ext uri="{FF2B5EF4-FFF2-40B4-BE49-F238E27FC236}">
              <a16:creationId xmlns:a16="http://schemas.microsoft.com/office/drawing/2014/main" id="{2D75F65B-2D20-421C-97F2-0CA68CAA31BD}"/>
            </a:ext>
          </a:extLst>
        </xdr:cNvPr>
        <xdr:cNvSpPr>
          <a:spLocks noChangeShapeType="1"/>
        </xdr:cNvSpPr>
      </xdr:nvSpPr>
      <xdr:spPr bwMode="auto">
        <a:xfrm flipH="1">
          <a:off x="5695950" y="5438776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33</xdr:row>
      <xdr:rowOff>57151</xdr:rowOff>
    </xdr:from>
    <xdr:to>
      <xdr:col>4</xdr:col>
      <xdr:colOff>228600</xdr:colOff>
      <xdr:row>36</xdr:row>
      <xdr:rowOff>123826</xdr:rowOff>
    </xdr:to>
    <xdr:sp macro="" textlink="">
      <xdr:nvSpPr>
        <xdr:cNvPr id="14" name="Line 11">
          <a:extLst>
            <a:ext uri="{FF2B5EF4-FFF2-40B4-BE49-F238E27FC236}">
              <a16:creationId xmlns:a16="http://schemas.microsoft.com/office/drawing/2014/main" id="{34DE32CD-78DE-473B-95A0-B4FF4A3E39E0}"/>
            </a:ext>
          </a:extLst>
        </xdr:cNvPr>
        <xdr:cNvSpPr>
          <a:spLocks noChangeShapeType="1"/>
        </xdr:cNvSpPr>
      </xdr:nvSpPr>
      <xdr:spPr bwMode="auto">
        <a:xfrm flipH="1">
          <a:off x="3276600" y="5438776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33</xdr:row>
      <xdr:rowOff>57151</xdr:rowOff>
    </xdr:from>
    <xdr:to>
      <xdr:col>1</xdr:col>
      <xdr:colOff>228600</xdr:colOff>
      <xdr:row>36</xdr:row>
      <xdr:rowOff>123826</xdr:rowOff>
    </xdr:to>
    <xdr:sp macro="" textlink="">
      <xdr:nvSpPr>
        <xdr:cNvPr id="15" name="Line 11">
          <a:extLst>
            <a:ext uri="{FF2B5EF4-FFF2-40B4-BE49-F238E27FC236}">
              <a16:creationId xmlns:a16="http://schemas.microsoft.com/office/drawing/2014/main" id="{95DC5CC4-2D55-4D62-A43E-CC22399A19EB}"/>
            </a:ext>
          </a:extLst>
        </xdr:cNvPr>
        <xdr:cNvSpPr>
          <a:spLocks noChangeShapeType="1"/>
        </xdr:cNvSpPr>
      </xdr:nvSpPr>
      <xdr:spPr bwMode="auto">
        <a:xfrm flipH="1">
          <a:off x="990600" y="5438776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0.00945</cdr:x>
      <cdr:y>0.04066</cdr:y>
    </cdr:from>
    <cdr:to>
      <cdr:x>0.43317</cdr:x>
      <cdr:y>0.10318</cdr:y>
    </cdr:to>
    <cdr:sp macro="" textlink="">
      <cdr:nvSpPr>
        <cdr:cNvPr id="486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320" y="170098"/>
          <a:ext cx="4044086" cy="2566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© 2021 by PD Dr. C. Paulus, Universität Saarbrücken</a:t>
          </a:r>
        </a:p>
        <a:p xmlns:a="http://schemas.openxmlformats.org/drawingml/2006/main">
          <a:pPr algn="l" rtl="0">
            <a:lnSpc>
              <a:spcPts val="900"/>
            </a:lnSpc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0.41329</cdr:x>
      <cdr:y>0.89035</cdr:y>
    </cdr:from>
    <cdr:to>
      <cdr:x>0.60065</cdr:x>
      <cdr:y>0.94382</cdr:y>
    </cdr:to>
    <cdr:sp macro="" textlink="">
      <cdr:nvSpPr>
        <cdr:cNvPr id="486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7918" y="3646669"/>
          <a:ext cx="1916665" cy="2190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0C0C0" mc:Ignorable="a14" a14:legacySpreadsheetColorIndex="2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"Normalbereich"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2"/>
  <sheetViews>
    <sheetView tabSelected="1" workbookViewId="0">
      <pane ySplit="1" topLeftCell="A2" activePane="bottomLeft" state="frozen"/>
      <selection pane="bottomLeft" activeCell="C2" sqref="C2"/>
    </sheetView>
  </sheetViews>
  <sheetFormatPr baseColWidth="10" defaultRowHeight="12.75" x14ac:dyDescent="0.2"/>
  <cols>
    <col min="1" max="1" width="17.5703125" customWidth="1"/>
    <col min="2" max="2" width="16.42578125" style="8" customWidth="1"/>
    <col min="3" max="3" width="43.85546875" style="80" customWidth="1"/>
    <col min="5" max="5" width="66.85546875" customWidth="1"/>
  </cols>
  <sheetData>
    <row r="1" spans="1:5" ht="28.5" customHeight="1" x14ac:dyDescent="0.2">
      <c r="A1" t="s">
        <v>16</v>
      </c>
      <c r="B1" s="10" t="s">
        <v>10</v>
      </c>
      <c r="C1" s="77" t="s">
        <v>42</v>
      </c>
      <c r="E1" s="67" t="s">
        <v>44</v>
      </c>
    </row>
    <row r="2" spans="1:5" ht="15.75" customHeight="1" x14ac:dyDescent="0.2">
      <c r="A2" s="16" t="s">
        <v>11</v>
      </c>
      <c r="B2" s="49">
        <v>1</v>
      </c>
      <c r="C2" s="78"/>
      <c r="E2" s="69" t="s">
        <v>43</v>
      </c>
    </row>
    <row r="3" spans="1:5" x14ac:dyDescent="0.2">
      <c r="A3" s="16" t="s">
        <v>11</v>
      </c>
      <c r="B3" s="50">
        <v>2</v>
      </c>
      <c r="C3" s="78"/>
      <c r="E3" s="71" t="s">
        <v>55</v>
      </c>
    </row>
    <row r="4" spans="1:5" x14ac:dyDescent="0.2">
      <c r="A4" s="16" t="s">
        <v>11</v>
      </c>
      <c r="B4" s="50">
        <v>3</v>
      </c>
      <c r="C4" s="78"/>
      <c r="E4" s="87" t="s">
        <v>47</v>
      </c>
    </row>
    <row r="5" spans="1:5" x14ac:dyDescent="0.2">
      <c r="A5" s="16" t="s">
        <v>11</v>
      </c>
      <c r="B5" s="50">
        <v>4</v>
      </c>
      <c r="C5" s="78"/>
      <c r="E5" s="87"/>
    </row>
    <row r="6" spans="1:5" x14ac:dyDescent="0.2">
      <c r="A6" s="16" t="s">
        <v>11</v>
      </c>
      <c r="B6" s="50">
        <v>5</v>
      </c>
      <c r="C6" s="78"/>
      <c r="E6" s="87"/>
    </row>
    <row r="7" spans="1:5" x14ac:dyDescent="0.2">
      <c r="A7" s="25" t="s">
        <v>11</v>
      </c>
      <c r="B7" s="51">
        <v>6</v>
      </c>
      <c r="C7" s="78"/>
      <c r="E7" s="87"/>
    </row>
    <row r="8" spans="1:5" ht="12.75" customHeight="1" x14ac:dyDescent="0.2">
      <c r="A8" s="17" t="s">
        <v>0</v>
      </c>
      <c r="B8" s="52">
        <v>7</v>
      </c>
      <c r="C8" s="78"/>
      <c r="E8" s="87"/>
    </row>
    <row r="9" spans="1:5" x14ac:dyDescent="0.2">
      <c r="A9" s="17" t="s">
        <v>0</v>
      </c>
      <c r="B9" s="53">
        <v>8</v>
      </c>
      <c r="C9" s="78"/>
      <c r="E9" s="71"/>
    </row>
    <row r="10" spans="1:5" x14ac:dyDescent="0.2">
      <c r="A10" s="17" t="s">
        <v>0</v>
      </c>
      <c r="B10" s="53">
        <v>9</v>
      </c>
      <c r="C10" s="78"/>
      <c r="E10" s="87" t="s">
        <v>45</v>
      </c>
    </row>
    <row r="11" spans="1:5" x14ac:dyDescent="0.2">
      <c r="A11" s="17" t="s">
        <v>0</v>
      </c>
      <c r="B11" s="53">
        <v>10</v>
      </c>
      <c r="C11" s="78"/>
      <c r="E11" s="87"/>
    </row>
    <row r="12" spans="1:5" x14ac:dyDescent="0.2">
      <c r="A12" s="24" t="s">
        <v>0</v>
      </c>
      <c r="B12" s="54">
        <v>11</v>
      </c>
      <c r="C12" s="78"/>
      <c r="E12" s="87"/>
    </row>
    <row r="13" spans="1:5" x14ac:dyDescent="0.2">
      <c r="A13" s="18" t="s">
        <v>36</v>
      </c>
      <c r="B13" s="55">
        <v>12</v>
      </c>
      <c r="C13" s="78"/>
      <c r="E13" s="87"/>
    </row>
    <row r="14" spans="1:5" x14ac:dyDescent="0.2">
      <c r="A14" s="18" t="s">
        <v>36</v>
      </c>
      <c r="B14" s="55">
        <v>13</v>
      </c>
      <c r="C14" s="78"/>
      <c r="E14" s="68"/>
    </row>
    <row r="15" spans="1:5" x14ac:dyDescent="0.2">
      <c r="A15" s="18" t="s">
        <v>36</v>
      </c>
      <c r="B15" s="55">
        <v>14</v>
      </c>
      <c r="C15" s="78"/>
      <c r="E15" s="87" t="s">
        <v>46</v>
      </c>
    </row>
    <row r="16" spans="1:5" x14ac:dyDescent="0.2">
      <c r="A16" s="18" t="s">
        <v>36</v>
      </c>
      <c r="B16" s="55">
        <v>15</v>
      </c>
      <c r="C16" s="78"/>
      <c r="E16" s="87"/>
    </row>
    <row r="17" spans="1:5" x14ac:dyDescent="0.2">
      <c r="A17" s="18" t="s">
        <v>36</v>
      </c>
      <c r="B17" s="55">
        <v>16</v>
      </c>
      <c r="C17" s="78"/>
      <c r="E17" s="87"/>
    </row>
    <row r="18" spans="1:5" x14ac:dyDescent="0.2">
      <c r="A18" s="18" t="s">
        <v>36</v>
      </c>
      <c r="B18" s="55">
        <v>17</v>
      </c>
      <c r="C18" s="78"/>
    </row>
    <row r="19" spans="1:5" x14ac:dyDescent="0.2">
      <c r="A19" s="18" t="s">
        <v>36</v>
      </c>
      <c r="B19" s="55">
        <v>18</v>
      </c>
      <c r="C19" s="78"/>
    </row>
    <row r="20" spans="1:5" x14ac:dyDescent="0.2">
      <c r="A20" s="18" t="s">
        <v>36</v>
      </c>
      <c r="B20" s="55">
        <v>19</v>
      </c>
      <c r="C20" s="78"/>
    </row>
    <row r="21" spans="1:5" x14ac:dyDescent="0.2">
      <c r="A21" s="18" t="s">
        <v>36</v>
      </c>
      <c r="B21" s="55">
        <v>20</v>
      </c>
      <c r="C21" s="78"/>
    </row>
    <row r="22" spans="1:5" x14ac:dyDescent="0.2">
      <c r="A22" s="18" t="s">
        <v>36</v>
      </c>
      <c r="B22" s="55">
        <v>21</v>
      </c>
      <c r="C22" s="78"/>
    </row>
    <row r="23" spans="1:5" x14ac:dyDescent="0.2">
      <c r="A23" s="18" t="s">
        <v>36</v>
      </c>
      <c r="B23" s="55">
        <v>22</v>
      </c>
      <c r="C23" s="78"/>
    </row>
    <row r="24" spans="1:5" x14ac:dyDescent="0.2">
      <c r="A24" s="18" t="s">
        <v>36</v>
      </c>
      <c r="B24" s="55">
        <v>23</v>
      </c>
      <c r="C24" s="78"/>
    </row>
    <row r="25" spans="1:5" x14ac:dyDescent="0.2">
      <c r="A25" s="18" t="s">
        <v>36</v>
      </c>
      <c r="B25" s="55">
        <v>24</v>
      </c>
      <c r="C25" s="78"/>
    </row>
    <row r="26" spans="1:5" x14ac:dyDescent="0.2">
      <c r="A26" s="18" t="s">
        <v>36</v>
      </c>
      <c r="B26" s="55">
        <v>25</v>
      </c>
      <c r="C26" s="78"/>
    </row>
    <row r="27" spans="1:5" x14ac:dyDescent="0.2">
      <c r="A27" s="18" t="s">
        <v>36</v>
      </c>
      <c r="B27" s="55">
        <v>26</v>
      </c>
      <c r="C27" s="78"/>
    </row>
    <row r="28" spans="1:5" x14ac:dyDescent="0.2">
      <c r="A28" s="18" t="s">
        <v>36</v>
      </c>
      <c r="B28" s="55">
        <v>27</v>
      </c>
      <c r="C28" s="78"/>
    </row>
    <row r="29" spans="1:5" x14ac:dyDescent="0.2">
      <c r="A29" s="23" t="s">
        <v>36</v>
      </c>
      <c r="B29" s="56">
        <v>28</v>
      </c>
      <c r="C29" s="78"/>
    </row>
    <row r="30" spans="1:5" x14ac:dyDescent="0.2">
      <c r="A30" s="21" t="s">
        <v>17</v>
      </c>
      <c r="B30" s="19">
        <v>29</v>
      </c>
      <c r="C30" s="78"/>
    </row>
    <row r="31" spans="1:5" x14ac:dyDescent="0.2">
      <c r="A31" s="21" t="s">
        <v>17</v>
      </c>
      <c r="B31" s="19">
        <v>30</v>
      </c>
      <c r="C31" s="78"/>
    </row>
    <row r="32" spans="1:5" x14ac:dyDescent="0.2">
      <c r="A32" s="21" t="s">
        <v>17</v>
      </c>
      <c r="B32" s="19">
        <v>31</v>
      </c>
      <c r="C32" s="78"/>
    </row>
    <row r="33" spans="1:3" x14ac:dyDescent="0.2">
      <c r="A33" s="21" t="s">
        <v>17</v>
      </c>
      <c r="B33" s="19">
        <v>32</v>
      </c>
      <c r="C33" s="78"/>
    </row>
    <row r="34" spans="1:3" x14ac:dyDescent="0.2">
      <c r="A34" s="21" t="s">
        <v>17</v>
      </c>
      <c r="B34" s="19">
        <v>33</v>
      </c>
      <c r="C34" s="78"/>
    </row>
    <row r="35" spans="1:3" x14ac:dyDescent="0.2">
      <c r="A35" s="21" t="s">
        <v>17</v>
      </c>
      <c r="B35" s="19">
        <v>34</v>
      </c>
      <c r="C35" s="78"/>
    </row>
    <row r="36" spans="1:3" x14ac:dyDescent="0.2">
      <c r="A36" s="21" t="s">
        <v>17</v>
      </c>
      <c r="B36" s="19">
        <v>35</v>
      </c>
      <c r="C36" s="78"/>
    </row>
    <row r="37" spans="1:3" x14ac:dyDescent="0.2">
      <c r="A37" s="21" t="s">
        <v>17</v>
      </c>
      <c r="B37" s="19">
        <v>36</v>
      </c>
      <c r="C37" s="78"/>
    </row>
    <row r="38" spans="1:3" x14ac:dyDescent="0.2">
      <c r="A38" s="27" t="s">
        <v>17</v>
      </c>
      <c r="B38" s="20">
        <v>37</v>
      </c>
      <c r="C38" s="78"/>
    </row>
    <row r="39" spans="1:3" x14ac:dyDescent="0.2">
      <c r="A39" s="22" t="s">
        <v>3</v>
      </c>
      <c r="B39" s="57">
        <v>38</v>
      </c>
      <c r="C39" s="78"/>
    </row>
    <row r="40" spans="1:3" x14ac:dyDescent="0.2">
      <c r="A40" s="22" t="s">
        <v>3</v>
      </c>
      <c r="B40" s="57">
        <v>39</v>
      </c>
      <c r="C40" s="78"/>
    </row>
    <row r="41" spans="1:3" x14ac:dyDescent="0.2">
      <c r="A41" s="22" t="s">
        <v>3</v>
      </c>
      <c r="B41" s="57">
        <v>40</v>
      </c>
      <c r="C41" s="78"/>
    </row>
    <row r="42" spans="1:3" x14ac:dyDescent="0.2">
      <c r="A42" s="22" t="s">
        <v>3</v>
      </c>
      <c r="B42" s="57">
        <v>41</v>
      </c>
      <c r="C42" s="78"/>
    </row>
    <row r="43" spans="1:3" x14ac:dyDescent="0.2">
      <c r="A43" s="22" t="s">
        <v>3</v>
      </c>
      <c r="B43" s="57">
        <v>42</v>
      </c>
      <c r="C43" s="78"/>
    </row>
    <row r="44" spans="1:3" x14ac:dyDescent="0.2">
      <c r="A44" s="22" t="s">
        <v>3</v>
      </c>
      <c r="B44" s="57">
        <v>43</v>
      </c>
      <c r="C44" s="78"/>
    </row>
    <row r="45" spans="1:3" x14ac:dyDescent="0.2">
      <c r="A45" s="22" t="s">
        <v>3</v>
      </c>
      <c r="B45" s="57">
        <v>44</v>
      </c>
      <c r="C45" s="78"/>
    </row>
    <row r="46" spans="1:3" x14ac:dyDescent="0.2">
      <c r="A46" s="22" t="s">
        <v>3</v>
      </c>
      <c r="B46" s="57">
        <v>45</v>
      </c>
      <c r="C46" s="78"/>
    </row>
    <row r="47" spans="1:3" x14ac:dyDescent="0.2">
      <c r="A47" s="26" t="s">
        <v>3</v>
      </c>
      <c r="B47" s="58">
        <v>46</v>
      </c>
      <c r="C47" s="78"/>
    </row>
    <row r="48" spans="1:3" x14ac:dyDescent="0.2">
      <c r="A48" s="72" t="s">
        <v>21</v>
      </c>
      <c r="B48" s="59">
        <v>47</v>
      </c>
      <c r="C48" s="78"/>
    </row>
    <row r="49" spans="1:3" x14ac:dyDescent="0.2">
      <c r="A49" s="72" t="s">
        <v>21</v>
      </c>
      <c r="B49" s="59">
        <v>48</v>
      </c>
      <c r="C49" s="78"/>
    </row>
    <row r="50" spans="1:3" x14ac:dyDescent="0.2">
      <c r="A50" s="72" t="s">
        <v>21</v>
      </c>
      <c r="B50" s="59">
        <v>49</v>
      </c>
      <c r="C50" s="78"/>
    </row>
    <row r="51" spans="1:3" x14ac:dyDescent="0.2">
      <c r="A51" s="72" t="s">
        <v>21</v>
      </c>
      <c r="B51" s="59">
        <v>50</v>
      </c>
      <c r="C51" s="78"/>
    </row>
    <row r="52" spans="1:3" x14ac:dyDescent="0.2">
      <c r="A52" s="72" t="s">
        <v>21</v>
      </c>
      <c r="B52" s="60">
        <v>51</v>
      </c>
      <c r="C52" s="78"/>
    </row>
    <row r="53" spans="1:3" x14ac:dyDescent="0.2">
      <c r="A53" s="73" t="s">
        <v>22</v>
      </c>
      <c r="B53" s="61">
        <v>52</v>
      </c>
      <c r="C53" s="78"/>
    </row>
    <row r="54" spans="1:3" x14ac:dyDescent="0.2">
      <c r="A54" s="73" t="s">
        <v>22</v>
      </c>
      <c r="B54" s="61">
        <v>53</v>
      </c>
      <c r="C54" s="78"/>
    </row>
    <row r="55" spans="1:3" x14ac:dyDescent="0.2">
      <c r="A55" s="73" t="s">
        <v>22</v>
      </c>
      <c r="B55" s="61">
        <v>54</v>
      </c>
      <c r="C55" s="78"/>
    </row>
    <row r="56" spans="1:3" x14ac:dyDescent="0.2">
      <c r="A56" s="73" t="s">
        <v>22</v>
      </c>
      <c r="B56" s="61">
        <v>55</v>
      </c>
      <c r="C56" s="78"/>
    </row>
    <row r="57" spans="1:3" x14ac:dyDescent="0.2">
      <c r="A57" s="73" t="s">
        <v>22</v>
      </c>
      <c r="B57" s="62">
        <v>56</v>
      </c>
      <c r="C57" s="78"/>
    </row>
    <row r="58" spans="1:3" x14ac:dyDescent="0.2">
      <c r="A58" s="74" t="s">
        <v>49</v>
      </c>
      <c r="B58" s="55">
        <v>57</v>
      </c>
      <c r="C58" s="78"/>
    </row>
    <row r="59" spans="1:3" x14ac:dyDescent="0.2">
      <c r="A59" s="74" t="s">
        <v>49</v>
      </c>
      <c r="B59" s="55">
        <v>58</v>
      </c>
      <c r="C59" s="78"/>
    </row>
    <row r="60" spans="1:3" x14ac:dyDescent="0.2">
      <c r="A60" s="74" t="s">
        <v>49</v>
      </c>
      <c r="B60" s="55">
        <v>59</v>
      </c>
      <c r="C60" s="78"/>
    </row>
    <row r="61" spans="1:3" x14ac:dyDescent="0.2">
      <c r="A61" s="74" t="s">
        <v>49</v>
      </c>
      <c r="B61" s="55">
        <v>60</v>
      </c>
      <c r="C61" s="78"/>
    </row>
    <row r="62" spans="1:3" x14ac:dyDescent="0.2">
      <c r="A62" s="74" t="s">
        <v>49</v>
      </c>
      <c r="B62" s="56">
        <v>61</v>
      </c>
      <c r="C62" s="78"/>
    </row>
    <row r="63" spans="1:3" x14ac:dyDescent="0.2">
      <c r="A63" s="75" t="s">
        <v>50</v>
      </c>
      <c r="B63" s="63">
        <v>62</v>
      </c>
      <c r="C63" s="78"/>
    </row>
    <row r="64" spans="1:3" x14ac:dyDescent="0.2">
      <c r="A64" s="75" t="s">
        <v>50</v>
      </c>
      <c r="B64" s="63">
        <v>63</v>
      </c>
      <c r="C64" s="78"/>
    </row>
    <row r="65" spans="1:4" x14ac:dyDescent="0.2">
      <c r="A65" s="75" t="s">
        <v>50</v>
      </c>
      <c r="B65" s="63">
        <v>64</v>
      </c>
      <c r="C65" s="78"/>
    </row>
    <row r="66" spans="1:4" x14ac:dyDescent="0.2">
      <c r="A66" s="75" t="s">
        <v>50</v>
      </c>
      <c r="B66" s="63">
        <v>65</v>
      </c>
      <c r="C66" s="78"/>
    </row>
    <row r="67" spans="1:4" x14ac:dyDescent="0.2">
      <c r="A67" s="75" t="s">
        <v>50</v>
      </c>
      <c r="B67" s="64">
        <v>66</v>
      </c>
      <c r="C67" s="78"/>
    </row>
    <row r="68" spans="1:4" x14ac:dyDescent="0.2">
      <c r="A68" s="76" t="s">
        <v>51</v>
      </c>
      <c r="B68" s="65">
        <v>67</v>
      </c>
      <c r="C68" s="78"/>
      <c r="D68" s="70"/>
    </row>
    <row r="69" spans="1:4" x14ac:dyDescent="0.2">
      <c r="A69" s="76" t="s">
        <v>51</v>
      </c>
      <c r="B69" s="65">
        <v>68</v>
      </c>
      <c r="C69" s="78"/>
      <c r="D69" s="70"/>
    </row>
    <row r="70" spans="1:4" x14ac:dyDescent="0.2">
      <c r="A70" s="76" t="s">
        <v>51</v>
      </c>
      <c r="B70" s="65">
        <v>69</v>
      </c>
      <c r="C70" s="78"/>
    </row>
    <row r="71" spans="1:4" x14ac:dyDescent="0.2">
      <c r="A71" s="76" t="s">
        <v>51</v>
      </c>
      <c r="B71" s="65">
        <v>70</v>
      </c>
      <c r="C71" s="78"/>
    </row>
    <row r="72" spans="1:4" x14ac:dyDescent="0.2">
      <c r="A72" s="76" t="s">
        <v>51</v>
      </c>
      <c r="B72" s="65">
        <v>71</v>
      </c>
      <c r="C72" s="78"/>
    </row>
    <row r="73" spans="1:4" x14ac:dyDescent="0.2">
      <c r="A73" s="76" t="s">
        <v>51</v>
      </c>
      <c r="B73" s="65">
        <v>72</v>
      </c>
      <c r="C73" s="78"/>
    </row>
    <row r="74" spans="1:4" x14ac:dyDescent="0.2">
      <c r="A74" s="76" t="s">
        <v>51</v>
      </c>
      <c r="B74" s="65">
        <v>73</v>
      </c>
      <c r="C74" s="78"/>
    </row>
    <row r="75" spans="1:4" x14ac:dyDescent="0.2">
      <c r="A75" s="76" t="s">
        <v>51</v>
      </c>
      <c r="B75" s="65">
        <v>74</v>
      </c>
      <c r="C75" s="78"/>
    </row>
    <row r="76" spans="1:4" x14ac:dyDescent="0.2">
      <c r="A76" s="76" t="s">
        <v>51</v>
      </c>
      <c r="B76" s="65">
        <v>75</v>
      </c>
      <c r="C76" s="78"/>
    </row>
    <row r="77" spans="1:4" x14ac:dyDescent="0.2">
      <c r="A77" s="76" t="s">
        <v>51</v>
      </c>
      <c r="B77" s="66">
        <v>76</v>
      </c>
      <c r="C77" s="78"/>
    </row>
    <row r="78" spans="1:4" x14ac:dyDescent="0.2">
      <c r="A78" s="28" t="s">
        <v>14</v>
      </c>
      <c r="B78" s="28" t="s">
        <v>14</v>
      </c>
      <c r="C78" s="78"/>
    </row>
    <row r="79" spans="1:4" x14ac:dyDescent="0.2">
      <c r="A79" s="29" t="s">
        <v>15</v>
      </c>
      <c r="B79" s="29" t="s">
        <v>15</v>
      </c>
      <c r="C79" s="78"/>
      <c r="D79" s="70" t="s">
        <v>48</v>
      </c>
    </row>
    <row r="80" spans="1:4" x14ac:dyDescent="0.2">
      <c r="A80" s="29" t="s">
        <v>40</v>
      </c>
      <c r="B80" s="29" t="s">
        <v>40</v>
      </c>
      <c r="C80" s="78"/>
    </row>
    <row r="81" spans="1:3" x14ac:dyDescent="0.2">
      <c r="A81" s="30" t="s">
        <v>18</v>
      </c>
      <c r="B81" s="30" t="s">
        <v>18</v>
      </c>
      <c r="C81" s="78"/>
    </row>
    <row r="82" spans="1:3" x14ac:dyDescent="0.2">
      <c r="B82" s="11"/>
      <c r="C82" s="79"/>
    </row>
    <row r="83" spans="1:3" x14ac:dyDescent="0.2">
      <c r="B83" s="11"/>
      <c r="C83" s="79"/>
    </row>
    <row r="84" spans="1:3" x14ac:dyDescent="0.2">
      <c r="B84" s="11"/>
      <c r="C84" s="79"/>
    </row>
    <row r="85" spans="1:3" x14ac:dyDescent="0.2">
      <c r="B85" s="11"/>
      <c r="C85" s="79"/>
    </row>
    <row r="86" spans="1:3" x14ac:dyDescent="0.2">
      <c r="B86" s="11"/>
      <c r="C86" s="79"/>
    </row>
    <row r="87" spans="1:3" x14ac:dyDescent="0.2">
      <c r="B87" s="11"/>
      <c r="C87" s="79"/>
    </row>
    <row r="88" spans="1:3" x14ac:dyDescent="0.2">
      <c r="B88" s="11"/>
      <c r="C88" s="79"/>
    </row>
    <row r="89" spans="1:3" x14ac:dyDescent="0.2">
      <c r="B89" s="11"/>
      <c r="C89" s="79"/>
    </row>
    <row r="90" spans="1:3" x14ac:dyDescent="0.2">
      <c r="B90" s="11"/>
      <c r="C90" s="79"/>
    </row>
    <row r="91" spans="1:3" x14ac:dyDescent="0.2">
      <c r="B91" s="11"/>
      <c r="C91" s="79"/>
    </row>
    <row r="92" spans="1:3" x14ac:dyDescent="0.2">
      <c r="B92" s="11"/>
    </row>
    <row r="93" spans="1:3" x14ac:dyDescent="0.2">
      <c r="B93" s="11"/>
    </row>
    <row r="94" spans="1:3" x14ac:dyDescent="0.2">
      <c r="B94" s="11"/>
    </row>
    <row r="95" spans="1:3" x14ac:dyDescent="0.2">
      <c r="B95" s="11"/>
    </row>
    <row r="96" spans="1:3" x14ac:dyDescent="0.2">
      <c r="B96" s="11"/>
    </row>
    <row r="97" spans="2:2" x14ac:dyDescent="0.2">
      <c r="B97" s="11"/>
    </row>
    <row r="98" spans="2:2" x14ac:dyDescent="0.2">
      <c r="B98" s="11"/>
    </row>
    <row r="99" spans="2:2" x14ac:dyDescent="0.2">
      <c r="B99" s="11"/>
    </row>
    <row r="100" spans="2:2" x14ac:dyDescent="0.2">
      <c r="B100" s="11"/>
    </row>
    <row r="101" spans="2:2" x14ac:dyDescent="0.2">
      <c r="B101" s="11"/>
    </row>
    <row r="102" spans="2:2" x14ac:dyDescent="0.2">
      <c r="B102" s="11"/>
    </row>
  </sheetData>
  <sheetProtection algorithmName="SHA-512" hashValue="G5qXrWWpDAebkk74nbeadThBIrHRv6e5mWpyVBqW0vSTTgXQ0jqvUBYagY0n1DGAm7lGP4AMN54f/cv2KOrxaw==" saltValue="XK1QsbQForGf5Q7k7vMW5g==" spinCount="100000" sheet="1" objects="1" scenarios="1" selectLockedCells="1"/>
  <mergeCells count="3">
    <mergeCell ref="E4:E8"/>
    <mergeCell ref="E10:E13"/>
    <mergeCell ref="E15:E17"/>
  </mergeCell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0"/>
  <sheetViews>
    <sheetView workbookViewId="0">
      <pane ySplit="1" topLeftCell="A2" activePane="bottomLeft" state="frozen"/>
      <selection pane="bottomLeft" activeCell="W14" sqref="W14"/>
    </sheetView>
  </sheetViews>
  <sheetFormatPr baseColWidth="10" defaultRowHeight="12.75" x14ac:dyDescent="0.2"/>
  <cols>
    <col min="1" max="1" width="6.7109375" style="1" customWidth="1"/>
    <col min="2" max="2" width="8.7109375" style="1" customWidth="1"/>
    <col min="3" max="3" width="7.42578125" style="1" customWidth="1"/>
    <col min="4" max="4" width="6.85546875" style="1" bestFit="1" customWidth="1"/>
    <col min="5" max="5" width="6.85546875" style="1" customWidth="1"/>
    <col min="6" max="6" width="13.42578125" style="1" customWidth="1"/>
    <col min="7" max="7" width="7.5703125" style="1" customWidth="1"/>
    <col min="8" max="8" width="13.85546875" style="1" customWidth="1"/>
    <col min="9" max="9" width="7.5703125" style="1" customWidth="1"/>
    <col min="10" max="10" width="11.42578125" style="1" customWidth="1"/>
    <col min="11" max="11" width="7.42578125" style="1" bestFit="1" customWidth="1"/>
    <col min="12" max="12" width="7" style="1" customWidth="1"/>
    <col min="13" max="13" width="7.42578125" style="1" bestFit="1" customWidth="1"/>
    <col min="14" max="14" width="8.140625" style="1" customWidth="1"/>
    <col min="15" max="17" width="8.140625" style="8" customWidth="1"/>
    <col min="18" max="20" width="8.140625" style="6" customWidth="1"/>
    <col min="21" max="21" width="1.140625" style="32" customWidth="1"/>
    <col min="22" max="22" width="15.5703125" style="1" customWidth="1"/>
    <col min="23" max="23" width="13.42578125" style="1" customWidth="1"/>
    <col min="24" max="16384" width="11.42578125" style="1"/>
  </cols>
  <sheetData>
    <row r="1" spans="1:23" ht="29.25" customHeight="1" x14ac:dyDescent="0.25">
      <c r="A1" s="5" t="s">
        <v>10</v>
      </c>
      <c r="B1" s="2" t="s">
        <v>11</v>
      </c>
      <c r="C1" s="5" t="s">
        <v>10</v>
      </c>
      <c r="D1" s="2" t="s">
        <v>0</v>
      </c>
      <c r="E1" s="5" t="s">
        <v>10</v>
      </c>
      <c r="F1" s="2" t="s">
        <v>2</v>
      </c>
      <c r="G1" s="5" t="s">
        <v>10</v>
      </c>
      <c r="H1" s="3" t="s">
        <v>12</v>
      </c>
      <c r="I1" s="5" t="s">
        <v>10</v>
      </c>
      <c r="J1" s="3" t="s">
        <v>3</v>
      </c>
      <c r="K1" s="5" t="s">
        <v>10</v>
      </c>
      <c r="L1" s="2" t="s">
        <v>4</v>
      </c>
      <c r="M1" s="5" t="s">
        <v>10</v>
      </c>
      <c r="N1" s="2" t="s">
        <v>5</v>
      </c>
      <c r="O1" s="9" t="s">
        <v>10</v>
      </c>
      <c r="P1" s="2" t="s">
        <v>37</v>
      </c>
      <c r="Q1" s="9" t="s">
        <v>10</v>
      </c>
      <c r="R1" s="2" t="s">
        <v>38</v>
      </c>
      <c r="S1" s="6" t="s">
        <v>10</v>
      </c>
      <c r="T1" s="2" t="s">
        <v>39</v>
      </c>
      <c r="V1" s="88" t="s">
        <v>52</v>
      </c>
      <c r="W1" s="88"/>
    </row>
    <row r="2" spans="1:23" x14ac:dyDescent="0.2">
      <c r="A2" s="1">
        <v>1</v>
      </c>
      <c r="B2" s="4">
        <f>Rohwerte!$C2</f>
        <v>0</v>
      </c>
      <c r="C2" s="1">
        <v>7</v>
      </c>
      <c r="D2" s="4">
        <f>Rohwerte!$C8</f>
        <v>0</v>
      </c>
      <c r="E2" s="1">
        <v>12</v>
      </c>
      <c r="F2" s="4">
        <f>Rohwerte!$C13</f>
        <v>0</v>
      </c>
      <c r="G2" s="1">
        <v>29</v>
      </c>
      <c r="H2" s="4">
        <f>Rohwerte!$C30</f>
        <v>0</v>
      </c>
      <c r="I2" s="1">
        <v>38</v>
      </c>
      <c r="J2" s="4">
        <f>Rohwerte!$C39</f>
        <v>0</v>
      </c>
      <c r="K2" s="1">
        <v>47</v>
      </c>
      <c r="L2" s="4">
        <f>Rohwerte!$C48</f>
        <v>0</v>
      </c>
      <c r="M2" s="1">
        <v>52</v>
      </c>
      <c r="N2" s="4">
        <f>Rohwerte!$C53</f>
        <v>0</v>
      </c>
      <c r="O2" s="8">
        <v>57</v>
      </c>
      <c r="P2" s="4">
        <f>Rohwerte!$C58</f>
        <v>0</v>
      </c>
      <c r="Q2" s="8">
        <v>62</v>
      </c>
      <c r="R2" s="4">
        <f>Rohwerte!$C63</f>
        <v>0</v>
      </c>
      <c r="S2" s="6">
        <v>67</v>
      </c>
      <c r="T2" s="4">
        <f>Rohwerte!$C68</f>
        <v>0</v>
      </c>
      <c r="U2" s="33"/>
      <c r="V2" s="31" t="s">
        <v>14</v>
      </c>
      <c r="W2" s="31">
        <f>Rohwerte!C78</f>
        <v>0</v>
      </c>
    </row>
    <row r="3" spans="1:23" ht="15.75" customHeight="1" x14ac:dyDescent="0.2">
      <c r="A3" s="1">
        <v>2</v>
      </c>
      <c r="B3" s="4">
        <f>Rohwerte!$C3</f>
        <v>0</v>
      </c>
      <c r="C3" s="1">
        <v>8</v>
      </c>
      <c r="D3" s="4">
        <f>Rohwerte!$C9</f>
        <v>0</v>
      </c>
      <c r="E3" s="1">
        <v>13</v>
      </c>
      <c r="F3" s="4">
        <f>Rohwerte!$C14</f>
        <v>0</v>
      </c>
      <c r="G3" s="1">
        <v>30</v>
      </c>
      <c r="H3" s="4">
        <f>Rohwerte!$C31</f>
        <v>0</v>
      </c>
      <c r="I3" s="1">
        <v>39</v>
      </c>
      <c r="J3" s="4">
        <f>Rohwerte!$C40</f>
        <v>0</v>
      </c>
      <c r="K3" s="1">
        <v>48</v>
      </c>
      <c r="L3" s="4">
        <f>Rohwerte!$C49</f>
        <v>0</v>
      </c>
      <c r="M3" s="1">
        <v>53</v>
      </c>
      <c r="N3" s="4">
        <f>Rohwerte!$C54</f>
        <v>0</v>
      </c>
      <c r="O3" s="8">
        <v>58</v>
      </c>
      <c r="P3" s="4">
        <f>Rohwerte!$C59</f>
        <v>0</v>
      </c>
      <c r="Q3" s="8">
        <v>63</v>
      </c>
      <c r="R3" s="4">
        <f>Rohwerte!$C64</f>
        <v>0</v>
      </c>
      <c r="S3" s="6">
        <v>68</v>
      </c>
      <c r="T3" s="4">
        <f>Rohwerte!$C69</f>
        <v>0</v>
      </c>
      <c r="U3" s="33"/>
      <c r="V3" s="31" t="s">
        <v>11</v>
      </c>
      <c r="W3" s="46">
        <f>IF(W2&lt;=16,100+10*((B8-Mittelwerte!$C$3)/Mittelwerte!$C$4),
IF(W2&lt;=21,100+10*((B8-Mittelwerte!$C$6)/Mittelwerte!$C$7),
IF(W2&lt;=26,100+10*((B8-Mittelwerte!$C$9)/Mittelwerte!$C$10),
IF(W2&lt;=33,100+10*((B8-Mittelwerte!$C$12)/Mittelwerte!$C$13),
IF(W2&lt;=40,100+10*((B8-Mittelwerte!$C$15)/Mittelwerte!$C$16),
IF(W2&gt;=40,100+10*((B8-Mittelwerte!$C$18)/Mittelwerte!$C$19)))))))</f>
        <v>43.249937777299301</v>
      </c>
    </row>
    <row r="4" spans="1:23" x14ac:dyDescent="0.2">
      <c r="A4" s="1">
        <v>3</v>
      </c>
      <c r="B4" s="4">
        <f>Rohwerte!$C4</f>
        <v>0</v>
      </c>
      <c r="C4" s="1">
        <v>9</v>
      </c>
      <c r="D4" s="4">
        <f>Rohwerte!$C10</f>
        <v>0</v>
      </c>
      <c r="E4" s="8">
        <v>14</v>
      </c>
      <c r="F4" s="4">
        <f>Rohwerte!$C15</f>
        <v>0</v>
      </c>
      <c r="G4" s="8">
        <v>31</v>
      </c>
      <c r="H4" s="4">
        <f>Rohwerte!$C32</f>
        <v>0</v>
      </c>
      <c r="I4" s="8">
        <v>40</v>
      </c>
      <c r="J4" s="4">
        <f>Rohwerte!$C41</f>
        <v>0</v>
      </c>
      <c r="K4" s="8">
        <v>49</v>
      </c>
      <c r="L4" s="4">
        <f>Rohwerte!$C50</f>
        <v>0</v>
      </c>
      <c r="M4" s="8">
        <v>54</v>
      </c>
      <c r="N4" s="4">
        <f>Rohwerte!$C55</f>
        <v>0</v>
      </c>
      <c r="O4" s="8">
        <v>59</v>
      </c>
      <c r="P4" s="4">
        <f>Rohwerte!$C60</f>
        <v>0</v>
      </c>
      <c r="Q4" s="8">
        <v>64</v>
      </c>
      <c r="R4" s="4">
        <f>Rohwerte!$C65</f>
        <v>0</v>
      </c>
      <c r="S4" s="6">
        <v>69</v>
      </c>
      <c r="T4" s="4">
        <f>Rohwerte!$C70</f>
        <v>0</v>
      </c>
      <c r="U4" s="33"/>
      <c r="V4" s="31" t="s">
        <v>0</v>
      </c>
      <c r="W4" s="46">
        <f>IF(W2&lt;=16,100+10*((D7-Mittelwerte!$D$3)/Mittelwerte!$D$4),
IF(W2&lt;=21,100+10*((D7-Mittelwerte!$D$6)/Mittelwerte!$D$7),
IF(W2&lt;=26,100+10*((D7-Mittelwerte!$D$9)/Mittelwerte!$D$10),
IF(W2&lt;=33,100+10*((D7-Mittelwerte!$D$12)/Mittelwerte!$D$13),
IF(W2&lt;=40,100+10*((D7-Mittelwerte!$D$15)/Mittelwerte!$D$16),
IF(W2&gt;=40,100+10*((D7-Mittelwerte!$D$18)/Mittelwerte!$D$19)))))))</f>
        <v>35.96654665199442</v>
      </c>
    </row>
    <row r="5" spans="1:23" x14ac:dyDescent="0.2">
      <c r="A5" s="1">
        <v>4</v>
      </c>
      <c r="B5" s="4">
        <f>Rohwerte!$C5</f>
        <v>0</v>
      </c>
      <c r="C5" s="1">
        <v>10</v>
      </c>
      <c r="D5" s="4">
        <f>Rohwerte!$C11</f>
        <v>0</v>
      </c>
      <c r="E5" s="8">
        <v>15</v>
      </c>
      <c r="F5" s="4">
        <f>Rohwerte!$C16</f>
        <v>0</v>
      </c>
      <c r="G5" s="8">
        <v>32</v>
      </c>
      <c r="H5" s="4">
        <f>Rohwerte!$C33</f>
        <v>0</v>
      </c>
      <c r="I5" s="8">
        <v>41</v>
      </c>
      <c r="J5" s="4">
        <f>Rohwerte!$C42</f>
        <v>0</v>
      </c>
      <c r="K5" s="8">
        <v>50</v>
      </c>
      <c r="L5" s="4">
        <f>Rohwerte!$C51</f>
        <v>0</v>
      </c>
      <c r="M5" s="8">
        <v>55</v>
      </c>
      <c r="N5" s="4">
        <f>Rohwerte!$C56</f>
        <v>0</v>
      </c>
      <c r="O5" s="8">
        <v>60</v>
      </c>
      <c r="P5" s="4">
        <f>Rohwerte!$C61</f>
        <v>0</v>
      </c>
      <c r="Q5" s="8">
        <v>65</v>
      </c>
      <c r="R5" s="4">
        <f>Rohwerte!$C66</f>
        <v>0</v>
      </c>
      <c r="S5" s="6">
        <v>70</v>
      </c>
      <c r="T5" s="4">
        <f>Rohwerte!$C71</f>
        <v>0</v>
      </c>
      <c r="U5" s="33"/>
      <c r="V5" s="31" t="s">
        <v>6</v>
      </c>
      <c r="W5" s="46">
        <f>IF(W2&lt;=16,100+10*((F19-Mittelwerte!$E$3)/Mittelwerte!$E$4),
IF(W2&lt;=21,100+10*((F19-Mittelwerte!$E$6)/Mittelwerte!$E$7),
IF(W2&lt;=26,100+10*((F19-Mittelwerte!$E$9)/Mittelwerte!$E$10),
IF(W2&lt;=33,100+10*((F19-Mittelwerte!$E$12)/Mittelwerte!$E$13),
IF(W2&lt;=40,100+10*((F19-Mittelwerte!$E$15)/Mittelwerte!$E$16),
IF(W2&gt;=40,100+10*((F19-Mittelwerte!$E$18)/Mittelwerte!$E$19)))))))</f>
        <v>40.909550162982136</v>
      </c>
    </row>
    <row r="6" spans="1:23" x14ac:dyDescent="0.2">
      <c r="A6" s="1">
        <v>5</v>
      </c>
      <c r="B6" s="4">
        <f>Rohwerte!$C6</f>
        <v>0</v>
      </c>
      <c r="C6" s="1">
        <v>11</v>
      </c>
      <c r="D6" s="4">
        <f>Rohwerte!$C12</f>
        <v>0</v>
      </c>
      <c r="E6" s="8">
        <v>16</v>
      </c>
      <c r="F6" s="4">
        <f>Rohwerte!$C17</f>
        <v>0</v>
      </c>
      <c r="G6" s="8">
        <v>33</v>
      </c>
      <c r="H6" s="4">
        <f>Rohwerte!$C34</f>
        <v>0</v>
      </c>
      <c r="I6" s="8">
        <v>42</v>
      </c>
      <c r="J6" s="4">
        <f>Rohwerte!$C43</f>
        <v>0</v>
      </c>
      <c r="K6" s="8">
        <v>51</v>
      </c>
      <c r="L6" s="4">
        <f>Rohwerte!$C52</f>
        <v>0</v>
      </c>
      <c r="M6" s="8">
        <v>56</v>
      </c>
      <c r="N6" s="4">
        <f>Rohwerte!$C57</f>
        <v>0</v>
      </c>
      <c r="O6" s="8">
        <v>61</v>
      </c>
      <c r="P6" s="4">
        <f>Rohwerte!$C62</f>
        <v>0</v>
      </c>
      <c r="Q6" s="8">
        <v>66</v>
      </c>
      <c r="R6" s="4">
        <f>Rohwerte!$C67</f>
        <v>0</v>
      </c>
      <c r="S6" s="6">
        <v>71</v>
      </c>
      <c r="T6" s="4">
        <f>Rohwerte!$C72</f>
        <v>0</v>
      </c>
      <c r="U6" s="33"/>
      <c r="V6" s="31" t="s">
        <v>13</v>
      </c>
      <c r="W6" s="46">
        <f>IF(W2&lt;=16,100+10*((H11-Mittelwerte!$F$3)/Mittelwerte!$F$4),
IF(W2&lt;=21,100+10*((H11-Mittelwerte!$F$6)/Mittelwerte!$F$7),
IF(W2&lt;=26,100+10*((H11-Mittelwerte!$F$9)/Mittelwerte!$F$10),
IF(W2&lt;=33,100+10*((H11-Mittelwerte!$F$12)/Mittelwerte!$F$13),
IF(W2&lt;=40,100+10*((H11-Mittelwerte!$F$15)/Mittelwerte!$F$16),
IF(W2&gt;=40,100+10*((H11-Mittelwerte!$F$18)/Mittelwerte!$F$19)))))))</f>
        <v>45.078300906738335</v>
      </c>
    </row>
    <row r="7" spans="1:23" ht="15.75" x14ac:dyDescent="0.25">
      <c r="A7" s="1">
        <v>6</v>
      </c>
      <c r="B7" s="4">
        <f>Rohwerte!$C7</f>
        <v>0</v>
      </c>
      <c r="D7" s="37">
        <f>SUM(D2:D6)</f>
        <v>0</v>
      </c>
      <c r="E7" s="8">
        <v>17</v>
      </c>
      <c r="F7" s="4">
        <f>Rohwerte!$C18</f>
        <v>0</v>
      </c>
      <c r="G7" s="8">
        <v>34</v>
      </c>
      <c r="H7" s="4">
        <f>Rohwerte!$C35</f>
        <v>0</v>
      </c>
      <c r="I7" s="8">
        <v>43</v>
      </c>
      <c r="J7" s="4">
        <f>Rohwerte!$C44</f>
        <v>0</v>
      </c>
      <c r="K7" s="1" t="s">
        <v>1</v>
      </c>
      <c r="L7" s="36">
        <f>SUM(L2:L6)</f>
        <v>0</v>
      </c>
      <c r="M7" s="1" t="s">
        <v>1</v>
      </c>
      <c r="N7" s="36">
        <f>SUM(N2:N6)</f>
        <v>0</v>
      </c>
      <c r="O7" s="8" t="s">
        <v>1</v>
      </c>
      <c r="P7" s="37">
        <f>SUM(P2:P6)</f>
        <v>0</v>
      </c>
      <c r="Q7" s="8" t="s">
        <v>1</v>
      </c>
      <c r="R7" s="37">
        <f>SUM(R2:R6)</f>
        <v>0</v>
      </c>
      <c r="S7" s="6">
        <v>72</v>
      </c>
      <c r="T7" s="4">
        <f>Rohwerte!$C73</f>
        <v>0</v>
      </c>
      <c r="U7" s="33"/>
      <c r="V7" s="31" t="s">
        <v>7</v>
      </c>
      <c r="W7" s="46">
        <f>IF(W2&lt;=16,100+10*((J11-Mittelwerte!$G$3)/Mittelwerte!$G$4),
IF(W2&lt;=21,100+10*((J11-Mittelwerte!$G$6)/Mittelwerte!$G$7),
IF(W2&lt;=26,100+10*((J11-Mittelwerte!$G$9)/Mittelwerte!$G$10),
IF(W2&lt;=33,100+10*((J11-Mittelwerte!$G$12)/Mittelwerte!$G$13),
IF(W2&lt;=40,100+10*((J11-Mittelwerte!$G$15)/Mittelwerte!$G$16),
IF(W2&gt;=40,100+10*((J11-Mittelwerte!$G$18)/Mittelwerte!$G$19)))))))</f>
        <v>43.013033008669048</v>
      </c>
    </row>
    <row r="8" spans="1:23" ht="15.75" x14ac:dyDescent="0.25">
      <c r="B8" s="37">
        <f>SUM(B2:B7)</f>
        <v>0</v>
      </c>
      <c r="E8" s="8">
        <v>18</v>
      </c>
      <c r="F8" s="4">
        <f>Rohwerte!$C19</f>
        <v>0</v>
      </c>
      <c r="G8" s="8">
        <v>35</v>
      </c>
      <c r="H8" s="4">
        <f>Rohwerte!$C36</f>
        <v>0</v>
      </c>
      <c r="I8" s="8">
        <v>44</v>
      </c>
      <c r="J8" s="4">
        <f>Rohwerte!$C45</f>
        <v>0</v>
      </c>
      <c r="R8" s="7"/>
      <c r="S8" s="6">
        <v>73</v>
      </c>
      <c r="T8" s="4">
        <f>Rohwerte!$C74</f>
        <v>0</v>
      </c>
      <c r="U8" s="33"/>
      <c r="V8" s="31" t="s">
        <v>4</v>
      </c>
      <c r="W8" s="46">
        <f>IF(W2&lt;=16,100+10*((L7-Mittelwerte!$H$3)/Mittelwerte!$H$4),
IF(W2&lt;=21,100+10*((L7-Mittelwerte!$H$6)/Mittelwerte!$H$7),
IF(W2&lt;=26,100+10*((L7-Mittelwerte!$H$9)/Mittelwerte!$H$10),
IF(W2&lt;=33,100+10*((L7-Mittelwerte!$H$12)/Mittelwerte!$H$13),
IF(W2&lt;=40,100+10*((L7-Mittelwerte!$H$15)/Mittelwerte!$H$16),
IF(W2&gt;=40,100+10*((L7-Mittelwerte!$H$18)/Mittelwerte!$H$19)))))))</f>
        <v>50.462109790285687</v>
      </c>
    </row>
    <row r="9" spans="1:23" ht="15.75" x14ac:dyDescent="0.25">
      <c r="E9" s="8">
        <v>19</v>
      </c>
      <c r="F9" s="4">
        <f>Rohwerte!$C20</f>
        <v>0</v>
      </c>
      <c r="G9" s="8">
        <v>36</v>
      </c>
      <c r="H9" s="4">
        <f>Rohwerte!$C37</f>
        <v>0</v>
      </c>
      <c r="I9" s="8">
        <v>45</v>
      </c>
      <c r="J9" s="4">
        <f>Rohwerte!$C46</f>
        <v>0</v>
      </c>
      <c r="K9" s="2"/>
      <c r="L9" s="2" t="s">
        <v>23</v>
      </c>
      <c r="M9" s="2"/>
      <c r="N9" s="37">
        <f>L7-N7</f>
        <v>0</v>
      </c>
      <c r="R9" s="7"/>
      <c r="S9" s="6">
        <v>74</v>
      </c>
      <c r="T9" s="4">
        <f>Rohwerte!$C75</f>
        <v>0</v>
      </c>
      <c r="U9" s="33"/>
      <c r="V9" s="31" t="s">
        <v>5</v>
      </c>
      <c r="W9" s="46">
        <f>IF(W2&lt;=16,100+10*((N7-Mittelwerte!$I$3)/Mittelwerte!$I$4),
IF(W2&lt;=21,100+10*((N7-Mittelwerte!$I$6)/Mittelwerte!$I$7),
IF(W2&lt;=26,100+10*((N7-Mittelwerte!$I$9)/Mittelwerte!$I$10),
IF(W2&lt;=33,100+10*((N7-Mittelwerte!$I$12)/Mittelwerte!$I$13),
IF(W2&lt;=40,100+10*((N7-Mittelwerte!$I$15)/Mittelwerte!$I$16),
IF(W2&gt;=40,100+10*((N7-Mittelwerte!$I$18)/Mittelwerte!$I$19)))))))</f>
        <v>66.360938317053126</v>
      </c>
    </row>
    <row r="10" spans="1:23" x14ac:dyDescent="0.2">
      <c r="E10" s="8">
        <v>20</v>
      </c>
      <c r="F10" s="4">
        <f>Rohwerte!$C21</f>
        <v>0</v>
      </c>
      <c r="G10" s="8">
        <v>37</v>
      </c>
      <c r="H10" s="4">
        <f>Rohwerte!$C38</f>
        <v>0</v>
      </c>
      <c r="I10" s="8">
        <v>46</v>
      </c>
      <c r="J10" s="4">
        <f>Rohwerte!$C47</f>
        <v>0</v>
      </c>
      <c r="S10" s="6">
        <v>75</v>
      </c>
      <c r="T10" s="4">
        <f>Rohwerte!$C76</f>
        <v>0</v>
      </c>
      <c r="U10" s="33"/>
      <c r="V10" s="34" t="s">
        <v>41</v>
      </c>
      <c r="W10" s="46">
        <f>IF(W2&lt;=16,100+10*((N9-Mittelwerte!$K$3)/Mittelwerte!$K$4),
IF(W2&lt;=21,100+10*((N9-Mittelwerte!$K$6)/Mittelwerte!$K$7),
IF(W2&lt;=26,100+10*((N9-Mittelwerte!$K$9)/Mittelwerte!$K$10),
IF(W2&lt;=33,100+10*((N9-Mittelwerte!$K$12)/Mittelwerte!$K$13),
IF(W2&lt;=40,100+10*((N9-Mittelwerte!$K$15)/Mittelwerte!$K$16),
IF(W2&gt;=40,100+10*((N9-Mittelwerte!$K$18)/Mittelwerte!$K$19)))))))</f>
        <v>92.587250314700711</v>
      </c>
    </row>
    <row r="11" spans="1:23" ht="15.75" x14ac:dyDescent="0.25">
      <c r="E11" s="8">
        <v>21</v>
      </c>
      <c r="F11" s="4">
        <f>Rohwerte!$C22</f>
        <v>0</v>
      </c>
      <c r="G11" s="1" t="s">
        <v>1</v>
      </c>
      <c r="H11" s="37">
        <f>SUM(H2:H10)</f>
        <v>0</v>
      </c>
      <c r="I11" s="1" t="s">
        <v>1</v>
      </c>
      <c r="J11" s="37">
        <f>SUM(J2:J10)</f>
        <v>0</v>
      </c>
      <c r="S11" s="6">
        <v>76</v>
      </c>
      <c r="T11" s="4">
        <f>Rohwerte!$C77</f>
        <v>0</v>
      </c>
      <c r="U11" s="33"/>
      <c r="V11" s="34" t="s">
        <v>39</v>
      </c>
      <c r="W11" s="35">
        <f>T12</f>
        <v>0</v>
      </c>
    </row>
    <row r="12" spans="1:23" ht="15.75" x14ac:dyDescent="0.25">
      <c r="E12" s="8">
        <v>22</v>
      </c>
      <c r="F12" s="4">
        <f>Rohwerte!$C23</f>
        <v>0</v>
      </c>
      <c r="T12" s="37">
        <f>SUM(T2:T11)</f>
        <v>0</v>
      </c>
      <c r="U12" s="6"/>
      <c r="V12" s="40" t="s">
        <v>8</v>
      </c>
      <c r="W12" s="43">
        <f>D7+F19+J11+L7-N7</f>
        <v>0</v>
      </c>
    </row>
    <row r="13" spans="1:23" x14ac:dyDescent="0.2">
      <c r="E13" s="8">
        <v>23</v>
      </c>
      <c r="F13" s="4">
        <f>Rohwerte!$C24</f>
        <v>0</v>
      </c>
      <c r="U13" s="6"/>
      <c r="V13" s="38"/>
      <c r="W13" s="44"/>
    </row>
    <row r="14" spans="1:23" ht="18" x14ac:dyDescent="0.25">
      <c r="E14" s="8">
        <v>24</v>
      </c>
      <c r="F14" s="4">
        <f>Rohwerte!$C25</f>
        <v>0</v>
      </c>
      <c r="U14" s="6"/>
      <c r="V14" s="39" t="s">
        <v>9</v>
      </c>
      <c r="W14" s="45">
        <f>IF(W2&lt;=16,100+10*((W12-Mittelwerte!$L$3)/Mittelwerte!$L$4),
IF(W2&lt;=21,100+10*((W12-Mittelwerte!$L$6)/Mittelwerte!$L$7),
IF(W2&lt;=26,100+10*((W12-Mittelwerte!$L$9)/Mittelwerte!$L$10),
IF(W2&lt;=33,100+10*((W12-Mittelwerte!$L$12)/Mittelwerte!$L$13),
IF(W2&lt;=40,100+10*((W12-Mittelwerte!$L$15)/Mittelwerte!$L$16),
IF(W2&gt;=40,100+10*((W12-Mittelwerte!$L$18)/Mittelwerte!$L$19)))))))</f>
        <v>37.517661957644215</v>
      </c>
    </row>
    <row r="15" spans="1:23" x14ac:dyDescent="0.2">
      <c r="E15" s="8">
        <v>25</v>
      </c>
      <c r="F15" s="4">
        <f>Rohwerte!$C26</f>
        <v>0</v>
      </c>
      <c r="U15" s="6"/>
    </row>
    <row r="16" spans="1:23" x14ac:dyDescent="0.2">
      <c r="E16" s="8">
        <v>26</v>
      </c>
      <c r="F16" s="4">
        <f>Rohwerte!$C27</f>
        <v>0</v>
      </c>
      <c r="I16" s="8"/>
      <c r="J16" s="8"/>
      <c r="M16" s="8"/>
      <c r="N16" s="8"/>
      <c r="P16" s="6"/>
      <c r="Q16" s="1"/>
      <c r="U16" s="6"/>
    </row>
    <row r="17" spans="5:21" x14ac:dyDescent="0.2">
      <c r="E17" s="8">
        <v>27</v>
      </c>
      <c r="F17" s="4">
        <f>Rohwerte!$C28</f>
        <v>0</v>
      </c>
      <c r="M17" s="8"/>
      <c r="N17" s="8"/>
      <c r="P17" s="6"/>
      <c r="Q17" s="1"/>
      <c r="U17" s="6"/>
    </row>
    <row r="18" spans="5:21" x14ac:dyDescent="0.2">
      <c r="E18" s="8">
        <v>28</v>
      </c>
      <c r="F18" s="4">
        <f>Rohwerte!$C29</f>
        <v>0</v>
      </c>
      <c r="M18" s="8"/>
      <c r="N18" s="8"/>
      <c r="P18" s="6"/>
      <c r="Q18" s="1"/>
      <c r="U18" s="6"/>
    </row>
    <row r="19" spans="5:21" ht="15.75" x14ac:dyDescent="0.25">
      <c r="F19" s="37">
        <f>SUM(F2:F18)</f>
        <v>0</v>
      </c>
      <c r="M19" s="8"/>
      <c r="N19" s="8"/>
      <c r="P19" s="6"/>
      <c r="Q19" s="1"/>
      <c r="R19" s="1"/>
      <c r="S19" s="8"/>
      <c r="T19" s="8"/>
      <c r="U19" s="6"/>
    </row>
    <row r="20" spans="5:21" x14ac:dyDescent="0.2">
      <c r="M20" s="8"/>
      <c r="N20" s="8"/>
      <c r="P20" s="6"/>
      <c r="Q20" s="1"/>
      <c r="R20" s="1"/>
      <c r="S20" s="8"/>
      <c r="T20" s="8"/>
      <c r="U20" s="6"/>
    </row>
    <row r="21" spans="5:21" x14ac:dyDescent="0.2">
      <c r="F21" s="8"/>
      <c r="G21" s="8"/>
      <c r="H21" s="8"/>
      <c r="I21" s="8"/>
      <c r="J21" s="8"/>
      <c r="M21" s="8"/>
      <c r="N21" s="8"/>
      <c r="P21" s="6"/>
      <c r="Q21" s="1"/>
      <c r="R21" s="1"/>
      <c r="S21" s="8"/>
      <c r="T21" s="8"/>
      <c r="U21" s="6"/>
    </row>
    <row r="22" spans="5:21" x14ac:dyDescent="0.2">
      <c r="M22" s="8"/>
      <c r="N22" s="8"/>
      <c r="P22" s="6"/>
      <c r="Q22" s="1"/>
      <c r="R22" s="1"/>
      <c r="S22" s="8"/>
      <c r="T22" s="8"/>
      <c r="U22" s="6"/>
    </row>
    <row r="23" spans="5:21" x14ac:dyDescent="0.2">
      <c r="R23" s="1"/>
      <c r="S23" s="8"/>
      <c r="T23" s="8"/>
      <c r="U23" s="6"/>
    </row>
    <row r="24" spans="5:21" x14ac:dyDescent="0.2">
      <c r="R24" s="1"/>
      <c r="S24" s="8"/>
      <c r="T24" s="8"/>
      <c r="U24" s="6"/>
    </row>
    <row r="25" spans="5:21" x14ac:dyDescent="0.2">
      <c r="R25" s="1"/>
      <c r="S25" s="8"/>
      <c r="T25" s="8"/>
      <c r="U25" s="6"/>
    </row>
    <row r="26" spans="5:21" x14ac:dyDescent="0.2">
      <c r="U26" s="6"/>
    </row>
    <row r="27" spans="5:21" x14ac:dyDescent="0.2">
      <c r="U27" s="6"/>
    </row>
    <row r="28" spans="5:21" x14ac:dyDescent="0.2">
      <c r="U28" s="6"/>
    </row>
    <row r="29" spans="5:21" x14ac:dyDescent="0.2">
      <c r="U29" s="6"/>
    </row>
    <row r="30" spans="5:21" x14ac:dyDescent="0.2">
      <c r="U30" s="6"/>
    </row>
    <row r="31" spans="5:21" x14ac:dyDescent="0.2">
      <c r="U31" s="6"/>
    </row>
    <row r="32" spans="5:21" x14ac:dyDescent="0.2">
      <c r="U32" s="6"/>
    </row>
    <row r="33" spans="21:21" x14ac:dyDescent="0.2">
      <c r="U33" s="6"/>
    </row>
    <row r="34" spans="21:21" x14ac:dyDescent="0.2">
      <c r="U34" s="6"/>
    </row>
    <row r="35" spans="21:21" x14ac:dyDescent="0.2">
      <c r="U35" s="6"/>
    </row>
    <row r="36" spans="21:21" x14ac:dyDescent="0.2">
      <c r="U36" s="6"/>
    </row>
    <row r="37" spans="21:21" x14ac:dyDescent="0.2">
      <c r="U37" s="6"/>
    </row>
    <row r="38" spans="21:21" x14ac:dyDescent="0.2">
      <c r="U38" s="6"/>
    </row>
    <row r="39" spans="21:21" x14ac:dyDescent="0.2">
      <c r="U39" s="6"/>
    </row>
    <row r="40" spans="21:21" x14ac:dyDescent="0.2">
      <c r="U40" s="6"/>
    </row>
    <row r="41" spans="21:21" x14ac:dyDescent="0.2">
      <c r="U41" s="6"/>
    </row>
    <row r="42" spans="21:21" x14ac:dyDescent="0.2">
      <c r="U42" s="6"/>
    </row>
    <row r="43" spans="21:21" x14ac:dyDescent="0.2">
      <c r="U43" s="6"/>
    </row>
    <row r="44" spans="21:21" x14ac:dyDescent="0.2">
      <c r="U44" s="6"/>
    </row>
    <row r="45" spans="21:21" x14ac:dyDescent="0.2">
      <c r="U45" s="6"/>
    </row>
    <row r="46" spans="21:21" x14ac:dyDescent="0.2">
      <c r="U46" s="6"/>
    </row>
    <row r="47" spans="21:21" x14ac:dyDescent="0.2">
      <c r="U47" s="6"/>
    </row>
    <row r="48" spans="21:21" x14ac:dyDescent="0.2">
      <c r="U48" s="6"/>
    </row>
    <row r="49" spans="21:21" x14ac:dyDescent="0.2">
      <c r="U49" s="6"/>
    </row>
    <row r="50" spans="21:21" x14ac:dyDescent="0.2">
      <c r="U50" s="6"/>
    </row>
    <row r="51" spans="21:21" x14ac:dyDescent="0.2">
      <c r="U51" s="6"/>
    </row>
    <row r="52" spans="21:21" x14ac:dyDescent="0.2">
      <c r="U52" s="6"/>
    </row>
    <row r="53" spans="21:21" x14ac:dyDescent="0.2">
      <c r="U53" s="6"/>
    </row>
    <row r="54" spans="21:21" x14ac:dyDescent="0.2">
      <c r="U54" s="6"/>
    </row>
    <row r="55" spans="21:21" x14ac:dyDescent="0.2">
      <c r="U55" s="6"/>
    </row>
    <row r="56" spans="21:21" x14ac:dyDescent="0.2">
      <c r="U56" s="6"/>
    </row>
    <row r="57" spans="21:21" x14ac:dyDescent="0.2">
      <c r="U57" s="6"/>
    </row>
    <row r="58" spans="21:21" x14ac:dyDescent="0.2">
      <c r="U58" s="6"/>
    </row>
    <row r="59" spans="21:21" x14ac:dyDescent="0.2">
      <c r="U59" s="6"/>
    </row>
    <row r="60" spans="21:21" x14ac:dyDescent="0.2">
      <c r="U60" s="6"/>
    </row>
    <row r="61" spans="21:21" x14ac:dyDescent="0.2">
      <c r="U61" s="6"/>
    </row>
    <row r="62" spans="21:21" x14ac:dyDescent="0.2">
      <c r="U62" s="6"/>
    </row>
    <row r="63" spans="21:21" x14ac:dyDescent="0.2">
      <c r="U63" s="6"/>
    </row>
    <row r="64" spans="21:21" x14ac:dyDescent="0.2">
      <c r="U64" s="6"/>
    </row>
    <row r="65" spans="21:21" x14ac:dyDescent="0.2">
      <c r="U65" s="6"/>
    </row>
    <row r="66" spans="21:21" x14ac:dyDescent="0.2">
      <c r="U66" s="6"/>
    </row>
    <row r="67" spans="21:21" x14ac:dyDescent="0.2">
      <c r="U67" s="6"/>
    </row>
    <row r="68" spans="21:21" x14ac:dyDescent="0.2">
      <c r="U68" s="6"/>
    </row>
    <row r="69" spans="21:21" x14ac:dyDescent="0.2">
      <c r="U69" s="6"/>
    </row>
    <row r="70" spans="21:21" x14ac:dyDescent="0.2">
      <c r="U70" s="6"/>
    </row>
    <row r="71" spans="21:21" x14ac:dyDescent="0.2">
      <c r="U71" s="6"/>
    </row>
    <row r="72" spans="21:21" x14ac:dyDescent="0.2">
      <c r="U72" s="6"/>
    </row>
    <row r="73" spans="21:21" x14ac:dyDescent="0.2">
      <c r="U73" s="6"/>
    </row>
    <row r="74" spans="21:21" x14ac:dyDescent="0.2">
      <c r="U74" s="6"/>
    </row>
    <row r="75" spans="21:21" x14ac:dyDescent="0.2">
      <c r="U75" s="6"/>
    </row>
    <row r="76" spans="21:21" x14ac:dyDescent="0.2">
      <c r="U76" s="6"/>
    </row>
    <row r="77" spans="21:21" x14ac:dyDescent="0.2">
      <c r="U77" s="6"/>
    </row>
    <row r="78" spans="21:21" x14ac:dyDescent="0.2">
      <c r="U78" s="6"/>
    </row>
    <row r="79" spans="21:21" x14ac:dyDescent="0.2">
      <c r="U79" s="6"/>
    </row>
    <row r="80" spans="21:21" x14ac:dyDescent="0.2">
      <c r="U80" s="6"/>
    </row>
    <row r="81" spans="21:21" x14ac:dyDescent="0.2">
      <c r="U81" s="6"/>
    </row>
    <row r="82" spans="21:21" x14ac:dyDescent="0.2">
      <c r="U82" s="6"/>
    </row>
    <row r="83" spans="21:21" x14ac:dyDescent="0.2">
      <c r="U83" s="6"/>
    </row>
    <row r="84" spans="21:21" x14ac:dyDescent="0.2">
      <c r="U84" s="6"/>
    </row>
    <row r="85" spans="21:21" x14ac:dyDescent="0.2">
      <c r="U85" s="6"/>
    </row>
    <row r="86" spans="21:21" x14ac:dyDescent="0.2">
      <c r="U86" s="6"/>
    </row>
    <row r="87" spans="21:21" x14ac:dyDescent="0.2">
      <c r="U87" s="6"/>
    </row>
    <row r="88" spans="21:21" x14ac:dyDescent="0.2">
      <c r="U88" s="6"/>
    </row>
    <row r="89" spans="21:21" x14ac:dyDescent="0.2">
      <c r="U89" s="6"/>
    </row>
    <row r="90" spans="21:21" x14ac:dyDescent="0.2">
      <c r="U90" s="6"/>
    </row>
    <row r="91" spans="21:21" x14ac:dyDescent="0.2">
      <c r="U91" s="6"/>
    </row>
    <row r="92" spans="21:21" x14ac:dyDescent="0.2">
      <c r="U92" s="6"/>
    </row>
    <row r="93" spans="21:21" x14ac:dyDescent="0.2">
      <c r="U93" s="6"/>
    </row>
    <row r="94" spans="21:21" x14ac:dyDescent="0.2">
      <c r="U94" s="6"/>
    </row>
    <row r="95" spans="21:21" x14ac:dyDescent="0.2">
      <c r="U95" s="6"/>
    </row>
    <row r="96" spans="21:21" x14ac:dyDescent="0.2">
      <c r="U96" s="6"/>
    </row>
    <row r="97" spans="21:21" x14ac:dyDescent="0.2">
      <c r="U97" s="6"/>
    </row>
    <row r="98" spans="21:21" x14ac:dyDescent="0.2">
      <c r="U98" s="6"/>
    </row>
    <row r="99" spans="21:21" x14ac:dyDescent="0.2">
      <c r="U99" s="6"/>
    </row>
    <row r="100" spans="21:21" x14ac:dyDescent="0.2">
      <c r="U100" s="6"/>
    </row>
    <row r="101" spans="21:21" x14ac:dyDescent="0.2">
      <c r="U101" s="6"/>
    </row>
    <row r="102" spans="21:21" x14ac:dyDescent="0.2">
      <c r="U102" s="6"/>
    </row>
    <row r="103" spans="21:21" x14ac:dyDescent="0.2">
      <c r="U103" s="6"/>
    </row>
    <row r="104" spans="21:21" x14ac:dyDescent="0.2">
      <c r="U104" s="6"/>
    </row>
    <row r="105" spans="21:21" x14ac:dyDescent="0.2">
      <c r="U105" s="6"/>
    </row>
    <row r="106" spans="21:21" x14ac:dyDescent="0.2">
      <c r="U106" s="6"/>
    </row>
    <row r="107" spans="21:21" x14ac:dyDescent="0.2">
      <c r="U107" s="6"/>
    </row>
    <row r="108" spans="21:21" x14ac:dyDescent="0.2">
      <c r="U108" s="6"/>
    </row>
    <row r="109" spans="21:21" x14ac:dyDescent="0.2">
      <c r="U109" s="6"/>
    </row>
    <row r="110" spans="21:21" x14ac:dyDescent="0.2">
      <c r="U110" s="6"/>
    </row>
    <row r="111" spans="21:21" x14ac:dyDescent="0.2">
      <c r="U111" s="6"/>
    </row>
    <row r="112" spans="21:21" x14ac:dyDescent="0.2">
      <c r="U112" s="6"/>
    </row>
    <row r="113" spans="21:21" x14ac:dyDescent="0.2">
      <c r="U113" s="6"/>
    </row>
    <row r="114" spans="21:21" x14ac:dyDescent="0.2">
      <c r="U114" s="6"/>
    </row>
    <row r="115" spans="21:21" x14ac:dyDescent="0.2">
      <c r="U115" s="6"/>
    </row>
    <row r="116" spans="21:21" x14ac:dyDescent="0.2">
      <c r="U116" s="6"/>
    </row>
    <row r="117" spans="21:21" x14ac:dyDescent="0.2">
      <c r="U117" s="6"/>
    </row>
    <row r="118" spans="21:21" x14ac:dyDescent="0.2">
      <c r="U118" s="6"/>
    </row>
    <row r="119" spans="21:21" x14ac:dyDescent="0.2">
      <c r="U119" s="6"/>
    </row>
    <row r="120" spans="21:21" x14ac:dyDescent="0.2">
      <c r="U120" s="6"/>
    </row>
  </sheetData>
  <sheetProtection algorithmName="SHA-512" hashValue="JwqyZ+8qszFPzJbrXzC/FAkwUjJTwhDxHGNOcgYLngzpHYYWY/SpHpIlf1wD7KNKSmkKMomYWGlPBwHsAVTCnw==" saltValue="NQ2t+GE/01RehimjPK2mEA==" spinCount="100000" sheet="1" objects="1" scenarios="1"/>
  <mergeCells count="1">
    <mergeCell ref="V1:W1"/>
  </mergeCells>
  <conditionalFormatting sqref="W11">
    <cfRule type="cellIs" dxfId="1" priority="1" operator="lessThanOrEqual">
      <formula>3</formula>
    </cfRule>
    <cfRule type="cellIs" dxfId="0" priority="2" operator="lessThanOrEqual">
      <formula>5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43087-7AB7-4C43-862A-52552B8365AD}">
  <sheetPr>
    <pageSetUpPr autoPageBreaks="0"/>
  </sheetPr>
  <dimension ref="A16"/>
  <sheetViews>
    <sheetView showGridLines="0" showRowColHeaders="0" showZeros="0" showOutlineSymbols="0" zoomScaleNormal="110" workbookViewId="0">
      <selection activeCell="P15" sqref="P15"/>
    </sheetView>
  </sheetViews>
  <sheetFormatPr baseColWidth="10" defaultRowHeight="12.75" x14ac:dyDescent="0.2"/>
  <cols>
    <col min="1" max="16384" width="11.42578125" style="41"/>
  </cols>
  <sheetData>
    <row r="16" spans="1:1" ht="15.75" x14ac:dyDescent="0.25">
      <c r="A16" s="42"/>
    </row>
  </sheetData>
  <sheetProtection algorithmName="SHA-512" hashValue="84zhn6uDFMiLd5Wvzhp7CFsFFN9JAYLOo3McG5fO/VGtDWrjd9UAstB2nKNaQnzrA1/R0hc1RxlSLzqLirzOiw==" saltValue="gX2xb2s/TZwvj7Op77GgAw==" spinCount="100000" sheet="1" objects="1" scenarios="1"/>
  <pageMargins left="0.31" right="0.46" top="0.56999999999999995" bottom="0.47" header="0.37" footer="0.4921259845"/>
  <pageSetup paperSize="9" orientation="landscape" horizontalDpi="4294967294" r:id="rId1"/>
  <headerFooter alignWithMargins="0">
    <oddHeader>&amp;C&amp;D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BDE7-6D5C-4D9F-A9A5-A51E40E1E9DD}">
  <dimension ref="A1:M23"/>
  <sheetViews>
    <sheetView workbookViewId="0">
      <selection activeCell="B4" sqref="B4"/>
    </sheetView>
  </sheetViews>
  <sheetFormatPr baseColWidth="10" defaultRowHeight="12.75" x14ac:dyDescent="0.2"/>
  <cols>
    <col min="5" max="5" width="14.5703125" customWidth="1"/>
    <col min="6" max="6" width="15.28515625" customWidth="1"/>
    <col min="8" max="8" width="14.5703125" customWidth="1"/>
    <col min="9" max="9" width="16.140625" customWidth="1"/>
    <col min="10" max="10" width="15.7109375" customWidth="1"/>
    <col min="11" max="11" width="14.42578125" customWidth="1"/>
  </cols>
  <sheetData>
    <row r="1" spans="1:13" ht="15" x14ac:dyDescent="0.2">
      <c r="A1" s="92" t="s">
        <v>35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3" ht="24" x14ac:dyDescent="0.2">
      <c r="A2" s="93" t="s">
        <v>19</v>
      </c>
      <c r="B2" s="93"/>
      <c r="C2" s="84" t="s">
        <v>11</v>
      </c>
      <c r="D2" s="85" t="s">
        <v>0</v>
      </c>
      <c r="E2" s="85" t="s">
        <v>53</v>
      </c>
      <c r="F2" s="85" t="s">
        <v>20</v>
      </c>
      <c r="G2" s="85" t="s">
        <v>3</v>
      </c>
      <c r="H2" s="85" t="s">
        <v>21</v>
      </c>
      <c r="I2" s="85" t="s">
        <v>22</v>
      </c>
      <c r="J2" s="85" t="s">
        <v>54</v>
      </c>
      <c r="K2" s="85" t="s">
        <v>23</v>
      </c>
      <c r="L2" s="86" t="s">
        <v>24</v>
      </c>
    </row>
    <row r="3" spans="1:13" x14ac:dyDescent="0.2">
      <c r="A3" s="94" t="s">
        <v>25</v>
      </c>
      <c r="B3" s="12" t="s">
        <v>26</v>
      </c>
      <c r="C3" s="81">
        <v>17.83405483405485</v>
      </c>
      <c r="D3" s="81">
        <v>14.035781544256119</v>
      </c>
      <c r="E3" s="81">
        <v>47.238747553816054</v>
      </c>
      <c r="F3" s="81">
        <v>26.530672579453103</v>
      </c>
      <c r="G3" s="81">
        <v>22.402531645569656</v>
      </c>
      <c r="H3" s="81">
        <v>14.986189579409928</v>
      </c>
      <c r="I3" s="81">
        <v>11.42598376014991</v>
      </c>
      <c r="J3" s="81">
        <v>14.149013878743599</v>
      </c>
      <c r="K3" s="81">
        <v>3.561470215462609</v>
      </c>
      <c r="L3" s="81">
        <v>91.008136696501211</v>
      </c>
    </row>
    <row r="4" spans="1:13" ht="24" x14ac:dyDescent="0.2">
      <c r="A4" s="90"/>
      <c r="B4" s="13" t="s">
        <v>27</v>
      </c>
      <c r="C4" s="82">
        <v>3.1425612828528346</v>
      </c>
      <c r="D4" s="82">
        <v>2.1919451178082192</v>
      </c>
      <c r="E4" s="82">
        <v>7.99431171773257</v>
      </c>
      <c r="F4" s="82">
        <v>4.8306357992315183</v>
      </c>
      <c r="G4" s="82">
        <v>3.9311675683630618</v>
      </c>
      <c r="H4" s="82">
        <v>3.025197382441442</v>
      </c>
      <c r="I4" s="82">
        <v>3.3966416387714666</v>
      </c>
      <c r="J4" s="82">
        <v>2.4876303881217252</v>
      </c>
      <c r="K4" s="82">
        <v>4.8045197351336348</v>
      </c>
      <c r="L4" s="82">
        <v>14.565417932153601</v>
      </c>
    </row>
    <row r="5" spans="1:13" s="48" customFormat="1" x14ac:dyDescent="0.2">
      <c r="A5" s="89"/>
      <c r="B5" s="47" t="s">
        <v>28</v>
      </c>
      <c r="C5" s="83">
        <v>1386</v>
      </c>
      <c r="D5" s="83">
        <v>1593</v>
      </c>
      <c r="E5" s="83">
        <v>1533</v>
      </c>
      <c r="F5" s="83">
        <v>1353</v>
      </c>
      <c r="G5" s="83">
        <v>1580</v>
      </c>
      <c r="H5" s="83">
        <v>1593</v>
      </c>
      <c r="I5" s="83">
        <v>1601</v>
      </c>
      <c r="J5" s="83">
        <v>1369</v>
      </c>
      <c r="K5" s="83">
        <v>1578</v>
      </c>
      <c r="L5" s="83">
        <v>1229</v>
      </c>
      <c r="M5"/>
    </row>
    <row r="6" spans="1:13" x14ac:dyDescent="0.2">
      <c r="A6" s="89" t="s">
        <v>29</v>
      </c>
      <c r="B6" s="13" t="s">
        <v>26</v>
      </c>
      <c r="C6" s="82">
        <v>18.322368421052627</v>
      </c>
      <c r="D6" s="82">
        <v>13.757947573898504</v>
      </c>
      <c r="E6" s="82">
        <v>49.656950672645742</v>
      </c>
      <c r="F6" s="82">
        <v>27.292604501607691</v>
      </c>
      <c r="G6" s="82">
        <v>23.078168620882185</v>
      </c>
      <c r="H6" s="82">
        <v>15.099330357142838</v>
      </c>
      <c r="I6" s="82">
        <v>11.443948689347442</v>
      </c>
      <c r="J6" s="82">
        <v>14.409040178571422</v>
      </c>
      <c r="K6" s="82">
        <v>3.6562500000000027</v>
      </c>
      <c r="L6" s="82">
        <v>93.021668472372724</v>
      </c>
    </row>
    <row r="7" spans="1:13" ht="24" x14ac:dyDescent="0.2">
      <c r="A7" s="90"/>
      <c r="B7" s="13" t="s">
        <v>27</v>
      </c>
      <c r="C7" s="82">
        <v>2.8870925704629422</v>
      </c>
      <c r="D7" s="82">
        <v>2.2329399421382581</v>
      </c>
      <c r="E7" s="82">
        <v>6.877913549224858</v>
      </c>
      <c r="F7" s="82">
        <v>3.9718860412044141</v>
      </c>
      <c r="G7" s="82">
        <v>3.8599111629772347</v>
      </c>
      <c r="H7" s="82">
        <v>2.8540056969784748</v>
      </c>
      <c r="I7" s="82">
        <v>3.3332919602111981</v>
      </c>
      <c r="J7" s="82">
        <v>2.3008232388156675</v>
      </c>
      <c r="K7" s="82">
        <v>5.0225760561776811</v>
      </c>
      <c r="L7" s="82">
        <v>11.872495357763777</v>
      </c>
    </row>
    <row r="8" spans="1:13" x14ac:dyDescent="0.2">
      <c r="A8" s="89"/>
      <c r="B8" s="14" t="s">
        <v>28</v>
      </c>
      <c r="C8" s="83">
        <v>1064</v>
      </c>
      <c r="D8" s="83">
        <v>1793</v>
      </c>
      <c r="E8" s="83">
        <v>1784</v>
      </c>
      <c r="F8" s="83">
        <v>933</v>
      </c>
      <c r="G8" s="83">
        <v>1791</v>
      </c>
      <c r="H8" s="83">
        <v>1792</v>
      </c>
      <c r="I8" s="83">
        <v>1793</v>
      </c>
      <c r="J8" s="83">
        <v>1792</v>
      </c>
      <c r="K8" s="83">
        <v>1792</v>
      </c>
      <c r="L8" s="83">
        <v>923</v>
      </c>
    </row>
    <row r="9" spans="1:13" x14ac:dyDescent="0.2">
      <c r="A9" s="89" t="s">
        <v>30</v>
      </c>
      <c r="B9" s="13" t="s">
        <v>26</v>
      </c>
      <c r="C9" s="82">
        <v>19.046558704453449</v>
      </c>
      <c r="D9" s="82">
        <v>13.793594306049826</v>
      </c>
      <c r="E9" s="82">
        <v>50.251482799525462</v>
      </c>
      <c r="F9" s="82">
        <v>27.692307692307701</v>
      </c>
      <c r="G9" s="82">
        <v>23.321470937129288</v>
      </c>
      <c r="H9" s="82">
        <v>15.190984578884924</v>
      </c>
      <c r="I9" s="82">
        <v>11.135231316725982</v>
      </c>
      <c r="J9" s="82">
        <v>14.133089133089126</v>
      </c>
      <c r="K9" s="82">
        <v>4.0557532621589552</v>
      </c>
      <c r="L9" s="82">
        <v>96.398190045248839</v>
      </c>
    </row>
    <row r="10" spans="1:13" ht="24" x14ac:dyDescent="0.2">
      <c r="A10" s="90"/>
      <c r="B10" s="13" t="s">
        <v>27</v>
      </c>
      <c r="C10" s="82">
        <v>3.0016659166955044</v>
      </c>
      <c r="D10" s="82">
        <v>2.1790640108732395</v>
      </c>
      <c r="E10" s="82">
        <v>6.2941255315766744</v>
      </c>
      <c r="F10" s="82">
        <v>4.2506912459476611</v>
      </c>
      <c r="G10" s="82">
        <v>3.8164354811155596</v>
      </c>
      <c r="H10" s="82">
        <v>2.9593949361521465</v>
      </c>
      <c r="I10" s="82">
        <v>3.6026817060257481</v>
      </c>
      <c r="J10" s="82">
        <v>2.1628371762501648</v>
      </c>
      <c r="K10" s="82">
        <v>5.4707578926548885</v>
      </c>
      <c r="L10" s="82">
        <v>11.744436474342024</v>
      </c>
    </row>
    <row r="11" spans="1:13" x14ac:dyDescent="0.2">
      <c r="A11" s="89"/>
      <c r="B11" s="14" t="s">
        <v>28</v>
      </c>
      <c r="C11" s="83">
        <v>494</v>
      </c>
      <c r="D11" s="83">
        <v>843</v>
      </c>
      <c r="E11" s="83">
        <v>843</v>
      </c>
      <c r="F11" s="83">
        <v>442</v>
      </c>
      <c r="G11" s="83">
        <v>843</v>
      </c>
      <c r="H11" s="83">
        <v>843</v>
      </c>
      <c r="I11" s="83">
        <v>843</v>
      </c>
      <c r="J11" s="83">
        <v>819</v>
      </c>
      <c r="K11" s="83">
        <v>843</v>
      </c>
      <c r="L11" s="83">
        <v>442</v>
      </c>
    </row>
    <row r="12" spans="1:13" x14ac:dyDescent="0.2">
      <c r="A12" s="89" t="s">
        <v>31</v>
      </c>
      <c r="B12" s="13" t="s">
        <v>26</v>
      </c>
      <c r="C12" s="82">
        <v>19.712446351931323</v>
      </c>
      <c r="D12" s="82">
        <v>13.863534675615213</v>
      </c>
      <c r="E12" s="82">
        <v>50.921700223713636</v>
      </c>
      <c r="F12" s="82">
        <v>27.608040201005025</v>
      </c>
      <c r="G12" s="82">
        <v>23.089485458612977</v>
      </c>
      <c r="H12" s="82">
        <v>15.66890380313199</v>
      </c>
      <c r="I12" s="82">
        <v>10.174496644295296</v>
      </c>
      <c r="J12" s="82">
        <v>14.29342723004695</v>
      </c>
      <c r="K12" s="82">
        <v>5.4944071588366903</v>
      </c>
      <c r="L12" s="82">
        <v>97.050251256281399</v>
      </c>
    </row>
    <row r="13" spans="1:13" ht="24" x14ac:dyDescent="0.2">
      <c r="A13" s="90"/>
      <c r="B13" s="13" t="s">
        <v>27</v>
      </c>
      <c r="C13" s="82">
        <v>3.4527187598172464</v>
      </c>
      <c r="D13" s="82">
        <v>2.1599055447773479</v>
      </c>
      <c r="E13" s="82">
        <v>6.3786111741373235</v>
      </c>
      <c r="F13" s="82">
        <v>4.4661618527932259</v>
      </c>
      <c r="G13" s="82">
        <v>3.4932415791309421</v>
      </c>
      <c r="H13" s="82">
        <v>3.0048532353613773</v>
      </c>
      <c r="I13" s="82">
        <v>3.3032085440563437</v>
      </c>
      <c r="J13" s="82">
        <v>2.0775107255299727</v>
      </c>
      <c r="K13" s="82">
        <v>5.3311286586945181</v>
      </c>
      <c r="L13" s="82">
        <v>12.902019552086015</v>
      </c>
    </row>
    <row r="14" spans="1:13" x14ac:dyDescent="0.2">
      <c r="A14" s="89"/>
      <c r="B14" s="14" t="s">
        <v>28</v>
      </c>
      <c r="C14" s="83">
        <v>233</v>
      </c>
      <c r="D14" s="83">
        <v>447</v>
      </c>
      <c r="E14" s="83">
        <v>447</v>
      </c>
      <c r="F14" s="83">
        <v>199</v>
      </c>
      <c r="G14" s="83">
        <v>447</v>
      </c>
      <c r="H14" s="83">
        <v>447</v>
      </c>
      <c r="I14" s="83">
        <v>447</v>
      </c>
      <c r="J14" s="83">
        <v>426</v>
      </c>
      <c r="K14" s="83">
        <v>447</v>
      </c>
      <c r="L14" s="83">
        <v>199</v>
      </c>
    </row>
    <row r="15" spans="1:13" x14ac:dyDescent="0.2">
      <c r="A15" s="89" t="s">
        <v>32</v>
      </c>
      <c r="B15" s="13" t="s">
        <v>26</v>
      </c>
      <c r="C15" s="82">
        <v>20.353846153846149</v>
      </c>
      <c r="D15" s="82">
        <v>14.460122699386503</v>
      </c>
      <c r="E15" s="82">
        <v>52.245398773006137</v>
      </c>
      <c r="F15" s="82">
        <v>27.890625000000004</v>
      </c>
      <c r="G15" s="82">
        <v>22.895705521472401</v>
      </c>
      <c r="H15" s="82">
        <v>16.374233128834355</v>
      </c>
      <c r="I15" s="82">
        <v>9.9509202453987751</v>
      </c>
      <c r="J15" s="82">
        <v>14.772058823529413</v>
      </c>
      <c r="K15" s="82">
        <v>6.4233128834355826</v>
      </c>
      <c r="L15" s="82">
        <v>100.18749999999999</v>
      </c>
    </row>
    <row r="16" spans="1:13" ht="24" x14ac:dyDescent="0.2">
      <c r="A16" s="90"/>
      <c r="B16" s="13" t="s">
        <v>27</v>
      </c>
      <c r="C16" s="82">
        <v>2.85827072518709</v>
      </c>
      <c r="D16" s="82">
        <v>2.1609480051931427</v>
      </c>
      <c r="E16" s="82">
        <v>6.3906683749252773</v>
      </c>
      <c r="F16" s="82">
        <v>4.3245962743946338</v>
      </c>
      <c r="G16" s="82">
        <v>3.6168561085945856</v>
      </c>
      <c r="H16" s="82">
        <v>2.8264314401832196</v>
      </c>
      <c r="I16" s="82">
        <v>3.4566159162344565</v>
      </c>
      <c r="J16" s="82">
        <v>2.1463730363869593</v>
      </c>
      <c r="K16" s="82">
        <v>5.3169838585533569</v>
      </c>
      <c r="L16" s="82">
        <v>11.75662596020873</v>
      </c>
    </row>
    <row r="17" spans="1:12" x14ac:dyDescent="0.2">
      <c r="A17" s="89"/>
      <c r="B17" s="14" t="s">
        <v>28</v>
      </c>
      <c r="C17" s="83">
        <v>65</v>
      </c>
      <c r="D17" s="83">
        <v>163</v>
      </c>
      <c r="E17" s="83">
        <v>163</v>
      </c>
      <c r="F17" s="83">
        <v>64</v>
      </c>
      <c r="G17" s="83">
        <v>163</v>
      </c>
      <c r="H17" s="83">
        <v>163</v>
      </c>
      <c r="I17" s="83">
        <v>163</v>
      </c>
      <c r="J17" s="83">
        <v>136</v>
      </c>
      <c r="K17" s="83">
        <v>163</v>
      </c>
      <c r="L17" s="83">
        <v>64</v>
      </c>
    </row>
    <row r="18" spans="1:12" x14ac:dyDescent="0.2">
      <c r="A18" s="89" t="s">
        <v>33</v>
      </c>
      <c r="B18" s="13" t="s">
        <v>26</v>
      </c>
      <c r="C18" s="82">
        <v>21.033333333333335</v>
      </c>
      <c r="D18" s="82">
        <v>14.649350649350652</v>
      </c>
      <c r="E18" s="82">
        <v>52.636363636363647</v>
      </c>
      <c r="F18" s="82">
        <v>27.444444444444443</v>
      </c>
      <c r="G18" s="82">
        <v>23.844155844155846</v>
      </c>
      <c r="H18" s="82">
        <v>15.909090909090914</v>
      </c>
      <c r="I18" s="82">
        <v>11.116883116883118</v>
      </c>
      <c r="J18" s="82">
        <v>14.44186046511628</v>
      </c>
      <c r="K18" s="82">
        <v>4.792207792207793</v>
      </c>
      <c r="L18" s="82">
        <v>98.955555555555563</v>
      </c>
    </row>
    <row r="19" spans="1:12" ht="24" x14ac:dyDescent="0.2">
      <c r="A19" s="90"/>
      <c r="B19" s="13" t="s">
        <v>27</v>
      </c>
      <c r="C19" s="82">
        <v>2.1088211011799016</v>
      </c>
      <c r="D19" s="82">
        <v>2.2464371426669212</v>
      </c>
      <c r="E19" s="82">
        <v>6.1278250003120833</v>
      </c>
      <c r="F19" s="82">
        <v>4.3617946450116749</v>
      </c>
      <c r="G19" s="82">
        <v>3.6851941856460346</v>
      </c>
      <c r="H19" s="82">
        <v>3.1211579252351798</v>
      </c>
      <c r="I19" s="82">
        <v>4.3558008085226989</v>
      </c>
      <c r="J19" s="82">
        <v>2.4329320502263982</v>
      </c>
      <c r="K19" s="82">
        <v>6.1394703661885117</v>
      </c>
      <c r="L19" s="82">
        <v>13.249280521727748</v>
      </c>
    </row>
    <row r="20" spans="1:12" x14ac:dyDescent="0.2">
      <c r="A20" s="89"/>
      <c r="B20" s="14" t="s">
        <v>28</v>
      </c>
      <c r="C20" s="83">
        <v>30</v>
      </c>
      <c r="D20" s="83">
        <v>77</v>
      </c>
      <c r="E20" s="83">
        <v>77</v>
      </c>
      <c r="F20" s="83">
        <v>45</v>
      </c>
      <c r="G20" s="83">
        <v>77</v>
      </c>
      <c r="H20" s="83">
        <v>77</v>
      </c>
      <c r="I20" s="83">
        <v>77</v>
      </c>
      <c r="J20" s="83">
        <v>43</v>
      </c>
      <c r="K20" s="83">
        <v>77</v>
      </c>
      <c r="L20" s="83">
        <v>45</v>
      </c>
    </row>
    <row r="21" spans="1:12" x14ac:dyDescent="0.2">
      <c r="A21" s="89" t="s">
        <v>34</v>
      </c>
      <c r="B21" s="13" t="s">
        <v>26</v>
      </c>
      <c r="C21" s="82">
        <v>18.38905867970654</v>
      </c>
      <c r="D21" s="82">
        <v>13.900935720097674</v>
      </c>
      <c r="E21" s="82">
        <v>49.246544254177721</v>
      </c>
      <c r="F21" s="82">
        <v>27.04677206851116</v>
      </c>
      <c r="G21" s="82">
        <v>22.90920220363191</v>
      </c>
      <c r="H21" s="82">
        <v>15.185147507629688</v>
      </c>
      <c r="I21" s="82">
        <v>11.215475223395602</v>
      </c>
      <c r="J21" s="82">
        <v>14.282442748091613</v>
      </c>
      <c r="K21" s="82">
        <v>3.9720408163265315</v>
      </c>
      <c r="L21" s="82">
        <v>93.209510682288013</v>
      </c>
    </row>
    <row r="22" spans="1:12" ht="24" x14ac:dyDescent="0.2">
      <c r="A22" s="90"/>
      <c r="B22" s="13" t="s">
        <v>27</v>
      </c>
      <c r="C22" s="82">
        <v>3.1234523921195096</v>
      </c>
      <c r="D22" s="82">
        <v>2.2084990597197036</v>
      </c>
      <c r="E22" s="82">
        <v>7.2421186845364369</v>
      </c>
      <c r="F22" s="82">
        <v>4.4795474576635623</v>
      </c>
      <c r="G22" s="82">
        <v>3.8494790259922653</v>
      </c>
      <c r="H22" s="82">
        <v>2.959691068096606</v>
      </c>
      <c r="I22" s="82">
        <v>3.4459460438767788</v>
      </c>
      <c r="J22" s="82">
        <v>2.3157796135246849</v>
      </c>
      <c r="K22" s="82">
        <v>5.1398321950459236</v>
      </c>
      <c r="L22" s="82">
        <v>13.371918714296273</v>
      </c>
    </row>
    <row r="23" spans="1:12" x14ac:dyDescent="0.2">
      <c r="A23" s="91"/>
      <c r="B23" s="15" t="s">
        <v>28</v>
      </c>
      <c r="C23" s="83">
        <v>3272</v>
      </c>
      <c r="D23" s="83">
        <v>4916</v>
      </c>
      <c r="E23" s="83">
        <v>4847</v>
      </c>
      <c r="F23" s="83">
        <v>3036</v>
      </c>
      <c r="G23" s="83">
        <v>4901</v>
      </c>
      <c r="H23" s="83">
        <v>4915</v>
      </c>
      <c r="I23" s="83">
        <v>4924</v>
      </c>
      <c r="J23" s="83">
        <v>4585</v>
      </c>
      <c r="K23" s="83">
        <v>4900</v>
      </c>
      <c r="L23" s="83">
        <v>2902</v>
      </c>
    </row>
  </sheetData>
  <sheetProtection algorithmName="SHA-512" hashValue="6R39w3eQCGN/S92RUlCl91VULTZEbG7WLl7EcoYbgrBXO+7iRoTWKIHQT+fH7+gf3G18OCy92UZlZfXu7zB5hQ==" saltValue="cZGtOl0FdYM237Dd1H8qtg==" spinCount="100000" sheet="1" objects="1" scenarios="1"/>
  <mergeCells count="9">
    <mergeCell ref="A15:A17"/>
    <mergeCell ref="A18:A20"/>
    <mergeCell ref="A21:A23"/>
    <mergeCell ref="A1:L1"/>
    <mergeCell ref="A2:B2"/>
    <mergeCell ref="A3:A5"/>
    <mergeCell ref="A6:A8"/>
    <mergeCell ref="A9:A11"/>
    <mergeCell ref="A12:A14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Rohwerte</vt:lpstr>
      <vt:lpstr>Scores</vt:lpstr>
      <vt:lpstr>Lernprofil</vt:lpstr>
      <vt:lpstr>Mittelwerte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 Paulus</dc:creator>
  <cp:keywords/>
  <dc:description/>
  <cp:lastModifiedBy>PD Dr. Christoph Paulus</cp:lastModifiedBy>
  <dcterms:created xsi:type="dcterms:W3CDTF">1998-07-01T08:15:26Z</dcterms:created>
  <dcterms:modified xsi:type="dcterms:W3CDTF">2021-08-12T09:23:55Z</dcterms:modified>
  <cp:category/>
</cp:coreProperties>
</file>